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5360" windowHeight="8850" tabRatio="801" activeTab="0"/>
  </bookViews>
  <sheets>
    <sheet name="Bargaining" sheetId="1" r:id="rId1"/>
    <sheet name="Weapons" sheetId="2" r:id="rId2"/>
    <sheet name="Recent Ships" sheetId="3" r:id="rId3"/>
    <sheet name="Exp Levels" sheetId="4" r:id="rId4"/>
  </sheets>
  <definedNames/>
  <calcPr fullCalcOnLoad="1"/>
</workbook>
</file>

<file path=xl/sharedStrings.xml><?xml version="1.0" encoding="utf-8"?>
<sst xmlns="http://schemas.openxmlformats.org/spreadsheetml/2006/main" count="672" uniqueCount="256">
  <si>
    <t>Ship Name</t>
  </si>
  <si>
    <t>Cost</t>
  </si>
  <si>
    <t>Shields</t>
  </si>
  <si>
    <t>Armor</t>
  </si>
  <si>
    <t>Cargo</t>
  </si>
  <si>
    <t>Mines</t>
  </si>
  <si>
    <t>Cloak</t>
  </si>
  <si>
    <t>Galactic Semi</t>
  </si>
  <si>
    <t>Neutral</t>
  </si>
  <si>
    <t>Armoured Semi</t>
  </si>
  <si>
    <t>Celestial Trader</t>
  </si>
  <si>
    <t>Yes</t>
  </si>
  <si>
    <t>Merchant Vessel</t>
  </si>
  <si>
    <t>Planetary Trader</t>
  </si>
  <si>
    <t>Stellar Freighter</t>
  </si>
  <si>
    <t>Light Courier Vessel</t>
  </si>
  <si>
    <t>Advanced Courier Vessel</t>
  </si>
  <si>
    <t>Inter-Stellar Trader</t>
  </si>
  <si>
    <t>Freighter</t>
  </si>
  <si>
    <t>Planetary Freighter</t>
  </si>
  <si>
    <t>Planetary Super Freighter</t>
  </si>
  <si>
    <t>Unarmed Scout</t>
  </si>
  <si>
    <t>Small Escort</t>
  </si>
  <si>
    <t>Light Cruiser</t>
  </si>
  <si>
    <t>Medium Cruiser</t>
  </si>
  <si>
    <t>Battle Cruiser</t>
  </si>
  <si>
    <t>Celestial Mercenary</t>
  </si>
  <si>
    <t>Celestial Combatant</t>
  </si>
  <si>
    <t>Federal Discovery</t>
  </si>
  <si>
    <t>Good</t>
  </si>
  <si>
    <t>Federal Warrant</t>
  </si>
  <si>
    <t>Federal Ultimatum</t>
  </si>
  <si>
    <t>Thief</t>
  </si>
  <si>
    <t>Evil</t>
  </si>
  <si>
    <t>Assassin</t>
  </si>
  <si>
    <t>Death Cruiser</t>
  </si>
  <si>
    <t>Light Carrier</t>
  </si>
  <si>
    <t>Medium Carrier</t>
  </si>
  <si>
    <t>Newbie Merchant Vessel</t>
  </si>
  <si>
    <t>Small-Timer</t>
  </si>
  <si>
    <t>Alskant</t>
  </si>
  <si>
    <t>Trip-Maker</t>
  </si>
  <si>
    <t>Deal-Maker</t>
  </si>
  <si>
    <t>Deep-Spacer</t>
  </si>
  <si>
    <t>Trade-Master</t>
  </si>
  <si>
    <t>Medium Cargo Hulk</t>
  </si>
  <si>
    <t>Creonti</t>
  </si>
  <si>
    <t>Leviathan</t>
  </si>
  <si>
    <t>Goliath</t>
  </si>
  <si>
    <t>Juggernaut</t>
  </si>
  <si>
    <t>Devastator</t>
  </si>
  <si>
    <t>Light Freighter</t>
  </si>
  <si>
    <t>Human</t>
  </si>
  <si>
    <t>Ambassador</t>
  </si>
  <si>
    <t>Renaissance</t>
  </si>
  <si>
    <t>Border Cruiser</t>
  </si>
  <si>
    <t>Destroyer</t>
  </si>
  <si>
    <t>Tiny Delight</t>
  </si>
  <si>
    <t>Ik'Thorne</t>
  </si>
  <si>
    <t>Rebellious Child</t>
  </si>
  <si>
    <t>Favored Offspring</t>
  </si>
  <si>
    <t>Proto Carrier</t>
  </si>
  <si>
    <t>Advanced Carrier</t>
  </si>
  <si>
    <t>Mother Ship</t>
  </si>
  <si>
    <t>A Hatchling's Due</t>
  </si>
  <si>
    <t>Salvene</t>
  </si>
  <si>
    <t>Drudge</t>
  </si>
  <si>
    <t>Watchful Eye</t>
  </si>
  <si>
    <t>Predator</t>
  </si>
  <si>
    <t>Ravager</t>
  </si>
  <si>
    <t>Eater of Souls</t>
  </si>
  <si>
    <t>Swift Venture</t>
  </si>
  <si>
    <t>Thevian</t>
  </si>
  <si>
    <t>Expediter</t>
  </si>
  <si>
    <t>Star Ranger</t>
  </si>
  <si>
    <t>Bounty Hunter</t>
  </si>
  <si>
    <t>Carapace</t>
  </si>
  <si>
    <t>Assault Craft</t>
  </si>
  <si>
    <t>Slip Freighter</t>
  </si>
  <si>
    <t>WQ Human</t>
  </si>
  <si>
    <t>Negotiator</t>
  </si>
  <si>
    <t>Resistance</t>
  </si>
  <si>
    <t>Rogue</t>
  </si>
  <si>
    <t>Blockade Runner</t>
  </si>
  <si>
    <t>Dark Mirage</t>
  </si>
  <si>
    <t>Escape Pod</t>
  </si>
  <si>
    <t>Redeemer</t>
  </si>
  <si>
    <t>Nijarin</t>
  </si>
  <si>
    <t>Retaliation</t>
  </si>
  <si>
    <t>Vengance</t>
  </si>
  <si>
    <t>Retribution</t>
  </si>
  <si>
    <t>Vindicator</t>
  </si>
  <si>
    <t>Fury</t>
  </si>
  <si>
    <t>Level Requirements</t>
  </si>
  <si>
    <t>Level</t>
  </si>
  <si>
    <t>Experience</t>
  </si>
  <si>
    <t>Rank</t>
  </si>
  <si>
    <t>Newbie</t>
  </si>
  <si>
    <t>Recruit</t>
  </si>
  <si>
    <t>Freshman Recruit</t>
  </si>
  <si>
    <t>Sophmore Recruit</t>
  </si>
  <si>
    <t>Junior Recruit</t>
  </si>
  <si>
    <t>Navigator</t>
  </si>
  <si>
    <t>Petty Officer</t>
  </si>
  <si>
    <t>Chief Petty Officer</t>
  </si>
  <si>
    <t>Master Petty Officer</t>
  </si>
  <si>
    <t>Ensign</t>
  </si>
  <si>
    <t>Pilot Apprentice</t>
  </si>
  <si>
    <t>Pilot Graduate</t>
  </si>
  <si>
    <t>Pilot</t>
  </si>
  <si>
    <t>Scout</t>
  </si>
  <si>
    <t>Ranger</t>
  </si>
  <si>
    <t>Chief Ranger</t>
  </si>
  <si>
    <t>Wing Leader</t>
  </si>
  <si>
    <t>Warrant Officer</t>
  </si>
  <si>
    <t>Chief Warrant Officer</t>
  </si>
  <si>
    <t>Master Warrant Officer</t>
  </si>
  <si>
    <t>Lieutenant Jr. Grade</t>
  </si>
  <si>
    <t>Lieutenant 2nd Class</t>
  </si>
  <si>
    <t>Lieutenant 1st Class</t>
  </si>
  <si>
    <t>Lieutenant Commander</t>
  </si>
  <si>
    <t>Commander</t>
  </si>
  <si>
    <t>Staff Commander</t>
  </si>
  <si>
    <t>Senior Commander</t>
  </si>
  <si>
    <t>Force Commander</t>
  </si>
  <si>
    <t>Jr. Executive Officer</t>
  </si>
  <si>
    <t>Executive Officer</t>
  </si>
  <si>
    <t>Explorer Captain</t>
  </si>
  <si>
    <t>Privateer Captain</t>
  </si>
  <si>
    <t>Special Forces Captain</t>
  </si>
  <si>
    <t>Military Captain</t>
  </si>
  <si>
    <t>Flagship Captain</t>
  </si>
  <si>
    <t>Lt. Commodore</t>
  </si>
  <si>
    <t>Commodore</t>
  </si>
  <si>
    <t>Vice Admiral, 3 Stars</t>
  </si>
  <si>
    <t>Vice Admiral, 4 Stars</t>
  </si>
  <si>
    <t>Vice Admiral, 5 Stars</t>
  </si>
  <si>
    <t>Admiral</t>
  </si>
  <si>
    <t>Fleet Admiral</t>
  </si>
  <si>
    <t>Grand Admiral</t>
  </si>
  <si>
    <t>Galaxy Admiral</t>
  </si>
  <si>
    <t>Universal Admiral</t>
  </si>
  <si>
    <t>Hero</t>
  </si>
  <si>
    <t>Local Legend</t>
  </si>
  <si>
    <t>Galactic Legend</t>
  </si>
  <si>
    <t>Universal Legend</t>
  </si>
  <si>
    <t>Speefy</t>
  </si>
  <si>
    <t>Name</t>
  </si>
  <si>
    <t>Shield Damage</t>
  </si>
  <si>
    <t>Armor Damage</t>
  </si>
  <si>
    <t>Accuracy</t>
  </si>
  <si>
    <t>Power Level</t>
  </si>
  <si>
    <t>Buyer Restrictions</t>
  </si>
  <si>
    <t>Creator Race</t>
  </si>
  <si>
    <t>Holy Hand Grenade</t>
  </si>
  <si>
    <t>Good Only</t>
  </si>
  <si>
    <t>Nuke</t>
  </si>
  <si>
    <t>Evil Only</t>
  </si>
  <si>
    <t>"Big Momma" Torpedo Launcher</t>
  </si>
  <si>
    <t>None</t>
  </si>
  <si>
    <t>Creonti "Big Daddy"</t>
  </si>
  <si>
    <t>Huge Pulse Laser</t>
  </si>
  <si>
    <t>Alskant Focused Laser</t>
  </si>
  <si>
    <t>"Little Junior" Torpedo</t>
  </si>
  <si>
    <t>Human Harmonic Disruptor</t>
  </si>
  <si>
    <t>Thevian Shield Disperser</t>
  </si>
  <si>
    <t>Insanely Large Laser</t>
  </si>
  <si>
    <t>Pulse Laser</t>
  </si>
  <si>
    <t>Alskant Space Flechette</t>
  </si>
  <si>
    <t>Creonti Shield Sucker</t>
  </si>
  <si>
    <t>Creonti Mole Missile</t>
  </si>
  <si>
    <t>Human Photon Torpedo</t>
  </si>
  <si>
    <t>WQ Human Photon Torpedo</t>
  </si>
  <si>
    <t>Human Multi-Phase Laser</t>
  </si>
  <si>
    <t>WQ Human Multi-Phase Laser</t>
  </si>
  <si>
    <t>Ik-Thorne Burst Laser System</t>
  </si>
  <si>
    <t>Salvene Chain Laser</t>
  </si>
  <si>
    <t>Salvene EM Flux Cannon</t>
  </si>
  <si>
    <t>Thevian Assault Laser</t>
  </si>
  <si>
    <t>Newbie Pulse Laser</t>
  </si>
  <si>
    <t>Torpedo Launcher</t>
  </si>
  <si>
    <t>Laser</t>
  </si>
  <si>
    <t>Large Laser</t>
  </si>
  <si>
    <t>Advanced Shield Disruptor</t>
  </si>
  <si>
    <t>Projectile Cannon Lvl 3</t>
  </si>
  <si>
    <t>Projectile Cannon Lvl 4</t>
  </si>
  <si>
    <t>Anti-Ship Missile (Guided)</t>
  </si>
  <si>
    <t>Alskant Anti-Shield System</t>
  </si>
  <si>
    <t>Alskant Pulse-Fist Missile</t>
  </si>
  <si>
    <t>Creonti Particle Cannon</t>
  </si>
  <si>
    <t>Human Space Shotgun</t>
  </si>
  <si>
    <t>WQ Human Shield Penetrator</t>
  </si>
  <si>
    <t>WQ Human Flechette Cannon</t>
  </si>
  <si>
    <t>Ik-Thorne Accoustic Jammer</t>
  </si>
  <si>
    <t>Ik-Thorne Cluster Missile</t>
  </si>
  <si>
    <t>Salvene Frag Missile</t>
  </si>
  <si>
    <t>Salvene Flux Resonator</t>
  </si>
  <si>
    <t>Thevian Flux Missile</t>
  </si>
  <si>
    <t>Small Laser</t>
  </si>
  <si>
    <t>Shield Disruptor</t>
  </si>
  <si>
    <t>Projectile Cannon Lvl 1</t>
  </si>
  <si>
    <t>Projectile Cannon Lvl 2</t>
  </si>
  <si>
    <t>Anti-Ship Missile</t>
  </si>
  <si>
    <t>Anti-Ship Missile (Heat-Seeking)</t>
  </si>
  <si>
    <t>Ik-Thorne Rapid Fire Cannon</t>
  </si>
  <si>
    <t>Thevian Rail Gun</t>
  </si>
  <si>
    <t xml:space="preserve"> </t>
  </si>
  <si>
    <t>J</t>
  </si>
  <si>
    <t>C</t>
  </si>
  <si>
    <t>I</t>
  </si>
  <si>
    <t>S</t>
  </si>
  <si>
    <t>Effectiveness</t>
  </si>
  <si>
    <t>Value</t>
  </si>
  <si>
    <t>Bargaining</t>
  </si>
  <si>
    <t>Race Relation:</t>
  </si>
  <si>
    <t>Buying</t>
  </si>
  <si>
    <t>Selling</t>
  </si>
  <si>
    <t>DS</t>
  </si>
  <si>
    <t>CD</t>
  </si>
  <si>
    <t>SD</t>
  </si>
  <si>
    <t>M</t>
  </si>
  <si>
    <t>---</t>
  </si>
  <si>
    <t>Planetary Pulse Laser</t>
  </si>
  <si>
    <t>Nijarian Ion Pulse Phaser</t>
  </si>
  <si>
    <t>Nijarian Ion Disrupter</t>
  </si>
  <si>
    <t>Nijarian Ion Phaser Beam</t>
  </si>
  <si>
    <t>Nijarian Claymore Missle</t>
  </si>
  <si>
    <t>CH/hr</t>
  </si>
  <si>
    <t>Big Guns</t>
  </si>
  <si>
    <t>Ik-Thorne</t>
  </si>
  <si>
    <t>Europa</t>
  </si>
  <si>
    <t>Lu</t>
  </si>
  <si>
    <t>Lacerta</t>
  </si>
  <si>
    <t>Ursa Major</t>
  </si>
  <si>
    <t>Baffled Old Barracuda</t>
  </si>
  <si>
    <t>*</t>
  </si>
  <si>
    <t>Large Pulse Laser - #512</t>
  </si>
  <si>
    <t>Race</t>
  </si>
  <si>
    <t>HPs</t>
  </si>
  <si>
    <t>Restrctn</t>
  </si>
  <si>
    <t>CDs</t>
  </si>
  <si>
    <t>SDs</t>
  </si>
  <si>
    <t>Illusn</t>
  </si>
  <si>
    <t>JD</t>
  </si>
  <si>
    <t>Scan</t>
  </si>
  <si>
    <t>WQH</t>
  </si>
  <si>
    <t>S/A</t>
  </si>
  <si>
    <t>Compst Trader</t>
  </si>
  <si>
    <t>Compst OPS</t>
  </si>
  <si>
    <t>No</t>
  </si>
  <si>
    <t>WQ H</t>
  </si>
  <si>
    <t>D</t>
  </si>
  <si>
    <t>Level Rq'd</t>
  </si>
  <si>
    <t>Score</t>
  </si>
  <si>
    <t xml:space="preserve">Spd </t>
  </si>
  <si>
    <t>Battle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</si>
</sst>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;[Red]#,##0.00"/>
    <numFmt numFmtId="168" formatCode="#,##0;[Red]#,##0"/>
    <numFmt numFmtId="169" formatCode="0.0;[Red]0.0"/>
    <numFmt numFmtId="170" formatCode="#,##0.00000;[Red]#,##0.00000"/>
    <numFmt numFmtId="171" formatCode="#,##0.000;[Red]#,##0.000"/>
    <numFmt numFmtId="172" formatCode="0.0_);[Red]\(0.0\)"/>
    <numFmt numFmtId="173" formatCode="0.00_);[Red]\(0.00\)"/>
    <numFmt numFmtId="174" formatCode="0.0%"/>
    <numFmt numFmtId="175" formatCode="0.0"/>
    <numFmt numFmtId="176" formatCode="#,##0.0"/>
    <numFmt numFmtId="177" formatCode="_-* #,##0.00\ _D_M_-;\-* #,##0.00\ _D_M_-;_-* &quot;-&quot;??\ _D_M_-;_-@_-"/>
    <numFmt numFmtId="178" formatCode="_-* #,##0\ _D_M_-;\-* #,##0\ _D_M_-;_-* &quot;-&quot;\ _D_M_-;_-@_-"/>
    <numFmt numFmtId="179" formatCode="_-* #,##0.00\ &quot;DM&quot;_-;\-* #,##0.00\ &quot;DM&quot;_-;_-* &quot;-&quot;??\ &quot;DM&quot;_-;_-@_-"/>
    <numFmt numFmtId="180" formatCode="_-* #,##0\ &quot;DM&quot;_-;\-* #,##0\ &quot;DM&quot;_-;_-* &quot;-&quot;\ &quot;DM&quot;_-;_-@_-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.5"/>
      <name val="Arial"/>
      <family val="2"/>
    </font>
    <font>
      <sz val="13.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b/>
      <i/>
      <sz val="18"/>
      <color indexed="57"/>
      <name val="Arial"/>
      <family val="2"/>
    </font>
    <font>
      <b/>
      <u val="single"/>
      <sz val="12"/>
      <color indexed="12"/>
      <name val="Arial"/>
      <family val="2"/>
    </font>
    <font>
      <b/>
      <sz val="12"/>
      <color indexed="17"/>
      <name val="Arial"/>
      <family val="2"/>
    </font>
    <font>
      <b/>
      <i/>
      <sz val="12"/>
      <color indexed="17"/>
      <name val="Arial"/>
      <family val="2"/>
    </font>
    <font>
      <b/>
      <i/>
      <sz val="12"/>
      <color indexed="61"/>
      <name val="Arial"/>
      <family val="2"/>
    </font>
    <font>
      <b/>
      <sz val="12"/>
      <color indexed="53"/>
      <name val="Arial"/>
      <family val="2"/>
    </font>
    <font>
      <b/>
      <sz val="12"/>
      <color indexed="13"/>
      <name val="Arial"/>
      <family val="2"/>
    </font>
    <font>
      <b/>
      <sz val="12"/>
      <color indexed="16"/>
      <name val="Arial"/>
      <family val="2"/>
    </font>
    <font>
      <b/>
      <sz val="12"/>
      <color indexed="58"/>
      <name val="Arial"/>
      <family val="2"/>
    </font>
    <font>
      <b/>
      <sz val="12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b/>
      <i/>
      <sz val="12"/>
      <color indexed="57"/>
      <name val="Arial"/>
      <family val="2"/>
    </font>
    <font>
      <sz val="10"/>
      <color indexed="23"/>
      <name val="Arial"/>
      <family val="2"/>
    </font>
    <font>
      <b/>
      <sz val="10"/>
      <color indexed="54"/>
      <name val="Arial"/>
      <family val="2"/>
    </font>
    <font>
      <b/>
      <sz val="10"/>
      <color indexed="20"/>
      <name val="Arial"/>
      <family val="2"/>
    </font>
    <font>
      <b/>
      <sz val="10"/>
      <color indexed="50"/>
      <name val="Arial"/>
      <family val="2"/>
    </font>
    <font>
      <b/>
      <sz val="10"/>
      <color indexed="51"/>
      <name val="Arial"/>
      <family val="2"/>
    </font>
    <font>
      <b/>
      <sz val="10"/>
      <color indexed="14"/>
      <name val="Arial"/>
      <family val="2"/>
    </font>
    <font>
      <b/>
      <sz val="10"/>
      <color indexed="4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ck">
        <color indexed="62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62"/>
      </right>
      <top>
        <color indexed="63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Dashed">
        <color indexed="17"/>
      </left>
      <right>
        <color indexed="63"/>
      </right>
      <top style="thick">
        <color indexed="62"/>
      </top>
      <bottom style="mediumDashed">
        <color indexed="17"/>
      </bottom>
    </border>
    <border>
      <left>
        <color indexed="63"/>
      </left>
      <right style="mediumDashed">
        <color indexed="17"/>
      </right>
      <top style="thick">
        <color indexed="62"/>
      </top>
      <bottom style="mediumDashed">
        <color indexed="17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>
      <alignment/>
      <protection/>
    </xf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9" fontId="0" fillId="0" borderId="1" xfId="0" applyNumberForma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3" fontId="6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wrapText="1"/>
    </xf>
    <xf numFmtId="3" fontId="0" fillId="0" borderId="0" xfId="0" applyNumberFormat="1" applyAlignment="1">
      <alignment horizontal="center"/>
    </xf>
    <xf numFmtId="169" fontId="6" fillId="0" borderId="1" xfId="0" applyNumberFormat="1" applyFont="1" applyBorder="1" applyAlignment="1">
      <alignment horizontal="center" vertical="center" wrapText="1"/>
    </xf>
    <xf numFmtId="169" fontId="0" fillId="0" borderId="1" xfId="0" applyNumberFormat="1" applyBorder="1" applyAlignment="1">
      <alignment horizontal="center" wrapText="1"/>
    </xf>
    <xf numFmtId="169" fontId="0" fillId="0" borderId="0" xfId="0" applyNumberFormat="1" applyAlignment="1">
      <alignment horizontal="center"/>
    </xf>
    <xf numFmtId="2" fontId="6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 quotePrefix="1">
      <alignment horizontal="center"/>
    </xf>
    <xf numFmtId="0" fontId="5" fillId="2" borderId="4" xfId="0" applyFont="1" applyFill="1" applyBorder="1" applyAlignment="1" quotePrefix="1">
      <alignment horizontal="center"/>
    </xf>
    <xf numFmtId="0" fontId="8" fillId="4" borderId="0" xfId="0" applyFont="1" applyFill="1" applyAlignment="1">
      <alignment horizontal="right"/>
    </xf>
    <xf numFmtId="0" fontId="16" fillId="4" borderId="0" xfId="0" applyFont="1" applyFill="1" applyAlignment="1">
      <alignment horizontal="right"/>
    </xf>
    <xf numFmtId="0" fontId="17" fillId="4" borderId="0" xfId="0" applyFont="1" applyFill="1" applyAlignment="1">
      <alignment horizontal="right"/>
    </xf>
    <xf numFmtId="0" fontId="13" fillId="4" borderId="0" xfId="0" applyFont="1" applyFill="1" applyAlignment="1">
      <alignment horizontal="right"/>
    </xf>
    <xf numFmtId="0" fontId="18" fillId="4" borderId="0" xfId="0" applyFont="1" applyFill="1" applyAlignment="1">
      <alignment horizontal="right"/>
    </xf>
    <xf numFmtId="0" fontId="19" fillId="4" borderId="0" xfId="0" applyFont="1" applyFill="1" applyAlignment="1">
      <alignment horizontal="right"/>
    </xf>
    <xf numFmtId="0" fontId="20" fillId="4" borderId="0" xfId="0" applyFont="1" applyFill="1" applyAlignment="1">
      <alignment horizontal="right"/>
    </xf>
    <xf numFmtId="0" fontId="2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38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3" fillId="0" borderId="9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38" fontId="0" fillId="0" borderId="10" xfId="0" applyNumberFormat="1" applyBorder="1" applyAlignment="1">
      <alignment/>
    </xf>
    <xf numFmtId="38" fontId="0" fillId="0" borderId="9" xfId="0" applyNumberFormat="1" applyBorder="1" applyAlignment="1">
      <alignment/>
    </xf>
    <xf numFmtId="0" fontId="5" fillId="0" borderId="0" xfId="0" applyFont="1" applyAlignment="1" quotePrefix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5" fillId="0" borderId="11" xfId="22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25" fillId="0" borderId="5" xfId="0" applyFont="1" applyBorder="1" applyAlignment="1">
      <alignment horizontal="center" wrapText="1"/>
    </xf>
    <xf numFmtId="0" fontId="25" fillId="0" borderId="6" xfId="0" applyFont="1" applyBorder="1" applyAlignment="1">
      <alignment horizontal="center" wrapText="1"/>
    </xf>
    <xf numFmtId="0" fontId="26" fillId="0" borderId="5" xfId="0" applyFont="1" applyBorder="1" applyAlignment="1">
      <alignment horizontal="center" wrapText="1"/>
    </xf>
    <xf numFmtId="0" fontId="26" fillId="0" borderId="6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1" fillId="0" borderId="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29" fillId="0" borderId="5" xfId="0" applyFont="1" applyBorder="1" applyAlignment="1">
      <alignment horizontal="center" wrapText="1"/>
    </xf>
    <xf numFmtId="0" fontId="22" fillId="0" borderId="5" xfId="0" applyFont="1" applyBorder="1" applyAlignment="1">
      <alignment horizontal="center" wrapText="1"/>
    </xf>
    <xf numFmtId="0" fontId="30" fillId="0" borderId="5" xfId="0" applyFont="1" applyBorder="1" applyAlignment="1">
      <alignment horizontal="center" wrapText="1"/>
    </xf>
    <xf numFmtId="0" fontId="31" fillId="0" borderId="5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3" fontId="0" fillId="0" borderId="13" xfId="0" applyNumberFormat="1" applyBorder="1" applyAlignment="1">
      <alignment horizontal="center" wrapText="1"/>
    </xf>
    <xf numFmtId="9" fontId="0" fillId="0" borderId="13" xfId="0" applyNumberFormat="1" applyBorder="1" applyAlignment="1">
      <alignment horizontal="center" wrapText="1"/>
    </xf>
    <xf numFmtId="169" fontId="0" fillId="0" borderId="13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3" fontId="0" fillId="0" borderId="14" xfId="0" applyNumberFormat="1" applyBorder="1" applyAlignment="1">
      <alignment horizontal="center" wrapText="1"/>
    </xf>
    <xf numFmtId="9" fontId="0" fillId="0" borderId="14" xfId="0" applyNumberFormat="1" applyBorder="1" applyAlignment="1">
      <alignment horizontal="center" wrapText="1"/>
    </xf>
    <xf numFmtId="169" fontId="0" fillId="0" borderId="14" xfId="0" applyNumberForma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2" fontId="0" fillId="0" borderId="15" xfId="0" applyNumberFormat="1" applyBorder="1" applyAlignment="1">
      <alignment/>
    </xf>
    <xf numFmtId="0" fontId="26" fillId="0" borderId="13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5" fillId="0" borderId="11" xfId="22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5" fillId="0" borderId="5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0" fillId="0" borderId="0" xfId="0" applyAlignment="1">
      <alignment/>
    </xf>
    <xf numFmtId="0" fontId="0" fillId="0" borderId="5" xfId="0" applyFont="1" applyBorder="1" applyAlignment="1">
      <alignment horizontal="left"/>
    </xf>
    <xf numFmtId="0" fontId="25" fillId="0" borderId="5" xfId="0" applyFont="1" applyBorder="1" applyAlignment="1">
      <alignment horizontal="left"/>
    </xf>
    <xf numFmtId="0" fontId="26" fillId="0" borderId="5" xfId="0" applyFont="1" applyBorder="1" applyAlignment="1">
      <alignment horizontal="left"/>
    </xf>
    <xf numFmtId="0" fontId="29" fillId="0" borderId="5" xfId="0" applyFont="1" applyBorder="1" applyAlignment="1">
      <alignment horizontal="left"/>
    </xf>
    <xf numFmtId="0" fontId="22" fillId="0" borderId="5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30" fillId="0" borderId="5" xfId="0" applyFont="1" applyBorder="1" applyAlignment="1">
      <alignment horizontal="left"/>
    </xf>
    <xf numFmtId="0" fontId="31" fillId="0" borderId="5" xfId="0" applyFont="1" applyBorder="1" applyAlignment="1">
      <alignment horizontal="left"/>
    </xf>
    <xf numFmtId="0" fontId="5" fillId="0" borderId="11" xfId="22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5" fillId="0" borderId="11" xfId="22" applyFont="1" applyBorder="1" applyAlignment="1">
      <alignment horizontal="left" vertical="center"/>
    </xf>
    <xf numFmtId="1" fontId="5" fillId="0" borderId="12" xfId="0" applyNumberFormat="1" applyFont="1" applyBorder="1" applyAlignment="1">
      <alignment horizontal="center" wrapText="1"/>
    </xf>
    <xf numFmtId="1" fontId="0" fillId="0" borderId="0" xfId="0" applyNumberFormat="1" applyAlignment="1">
      <alignment/>
    </xf>
    <xf numFmtId="0" fontId="22" fillId="0" borderId="5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3" fontId="5" fillId="0" borderId="11" xfId="22" applyNumberFormat="1" applyFont="1" applyBorder="1" applyAlignment="1">
      <alignment horizontal="center" vertical="center" wrapText="1"/>
    </xf>
    <xf numFmtId="3" fontId="26" fillId="0" borderId="5" xfId="0" applyNumberFormat="1" applyFont="1" applyBorder="1" applyAlignment="1">
      <alignment horizontal="center" wrapText="1"/>
    </xf>
    <xf numFmtId="3" fontId="25" fillId="0" borderId="5" xfId="0" applyNumberFormat="1" applyFont="1" applyBorder="1" applyAlignment="1">
      <alignment horizontal="center" wrapText="1"/>
    </xf>
    <xf numFmtId="3" fontId="0" fillId="0" borderId="5" xfId="0" applyNumberFormat="1" applyFont="1" applyBorder="1" applyAlignment="1">
      <alignment horizontal="center" wrapText="1"/>
    </xf>
    <xf numFmtId="3" fontId="0" fillId="0" borderId="0" xfId="0" applyNumberFormat="1" applyAlignment="1">
      <alignment/>
    </xf>
    <xf numFmtId="3" fontId="23" fillId="0" borderId="5" xfId="0" applyNumberFormat="1" applyFont="1" applyBorder="1" applyAlignment="1">
      <alignment horizontal="center" wrapText="1"/>
    </xf>
    <xf numFmtId="0" fontId="23" fillId="0" borderId="6" xfId="0" applyFont="1" applyBorder="1" applyAlignment="1">
      <alignment horizontal="center" wrapText="1"/>
    </xf>
    <xf numFmtId="0" fontId="23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27" fillId="0" borderId="6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3" fontId="0" fillId="0" borderId="6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"/>
  <sheetViews>
    <sheetView tabSelected="1" workbookViewId="0" topLeftCell="A1">
      <selection activeCell="D29" sqref="D29"/>
    </sheetView>
  </sheetViews>
  <sheetFormatPr defaultColWidth="9.140625" defaultRowHeight="12.75"/>
  <cols>
    <col min="1" max="1" width="9.00390625" style="0" customWidth="1"/>
    <col min="2" max="2" width="6.8515625" style="20" customWidth="1"/>
    <col min="3" max="3" width="2.00390625" style="0" customWidth="1"/>
    <col min="4" max="5" width="12.28125" style="26" customWidth="1"/>
    <col min="6" max="6" width="5.57421875" style="0" customWidth="1"/>
    <col min="7" max="7" width="6.8515625" style="0" customWidth="1"/>
    <col min="8" max="8" width="2.00390625" style="0" customWidth="1"/>
    <col min="9" max="10" width="12.28125" style="0" customWidth="1"/>
    <col min="11" max="11" width="5.8515625" style="0" customWidth="1"/>
    <col min="12" max="15" width="10.7109375" style="0" customWidth="1"/>
  </cols>
  <sheetData>
    <row r="1" spans="2:3" ht="17.25" customHeight="1">
      <c r="B1" s="21"/>
      <c r="C1" s="11"/>
    </row>
    <row r="2" spans="2:14" ht="22.5" customHeight="1">
      <c r="B2" s="21"/>
      <c r="C2" s="133" t="s">
        <v>213</v>
      </c>
      <c r="D2" s="133"/>
      <c r="E2" s="133"/>
      <c r="F2" s="133"/>
      <c r="G2" s="133"/>
      <c r="H2" s="133"/>
      <c r="I2" s="133"/>
      <c r="J2" s="133"/>
      <c r="N2" t="s">
        <v>206</v>
      </c>
    </row>
    <row r="3" spans="2:3" ht="8.25" customHeight="1" thickBot="1">
      <c r="B3" s="21"/>
      <c r="C3" s="11"/>
    </row>
    <row r="4" spans="1:15" ht="17.25" customHeight="1" thickBot="1" thickTop="1">
      <c r="A4" s="22" t="s">
        <v>214</v>
      </c>
      <c r="C4" s="11"/>
      <c r="L4" s="47"/>
      <c r="M4" s="134">
        <v>825</v>
      </c>
      <c r="N4" s="135"/>
      <c r="O4" s="48"/>
    </row>
    <row r="5" spans="2:15" ht="17.25" customHeight="1" thickBot="1">
      <c r="B5" s="21"/>
      <c r="C5" s="11"/>
      <c r="D5" s="23" t="s">
        <v>215</v>
      </c>
      <c r="E5" s="24" t="s">
        <v>216</v>
      </c>
      <c r="I5" s="23" t="s">
        <v>215</v>
      </c>
      <c r="J5" s="24" t="s">
        <v>216</v>
      </c>
      <c r="L5" s="28">
        <v>0.923</v>
      </c>
      <c r="M5" s="45" t="s">
        <v>206</v>
      </c>
      <c r="N5" s="30">
        <v>1.0213</v>
      </c>
      <c r="O5" s="49"/>
    </row>
    <row r="6" spans="2:15" ht="17.25" customHeight="1">
      <c r="B6" s="37">
        <v>-550</v>
      </c>
      <c r="C6" s="11"/>
      <c r="D6" s="27"/>
      <c r="E6" s="29"/>
      <c r="G6" s="35">
        <v>250</v>
      </c>
      <c r="I6" s="28">
        <v>0.89</v>
      </c>
      <c r="J6" s="30">
        <v>1.041</v>
      </c>
      <c r="L6" s="50" t="s">
        <v>206</v>
      </c>
      <c r="M6" s="28" t="s">
        <v>206</v>
      </c>
      <c r="N6" s="30" t="s">
        <v>206</v>
      </c>
      <c r="O6" s="51" t="s">
        <v>206</v>
      </c>
    </row>
    <row r="7" spans="2:15" ht="17.25" customHeight="1">
      <c r="B7" s="33">
        <v>-500</v>
      </c>
      <c r="C7" s="11"/>
      <c r="D7" s="27"/>
      <c r="E7" s="29"/>
      <c r="G7" s="36">
        <v>300</v>
      </c>
      <c r="I7" s="28"/>
      <c r="J7" s="30"/>
      <c r="L7" s="52">
        <v>0</v>
      </c>
      <c r="M7" s="46">
        <f aca="true" t="shared" si="0" ref="M7:M19">L7*$L$5</f>
        <v>0</v>
      </c>
      <c r="N7" s="46">
        <v>0</v>
      </c>
      <c r="O7" s="53">
        <f aca="true" t="shared" si="1" ref="O7:O19">N7*$N$5</f>
        <v>0</v>
      </c>
    </row>
    <row r="8" spans="2:15" ht="17.25" customHeight="1">
      <c r="B8" s="33">
        <v>-450</v>
      </c>
      <c r="C8" s="11"/>
      <c r="D8" s="28"/>
      <c r="E8" s="30"/>
      <c r="G8" s="36">
        <v>350</v>
      </c>
      <c r="I8" s="28">
        <v>0.0895</v>
      </c>
      <c r="J8" s="30">
        <v>1.0395</v>
      </c>
      <c r="L8" s="52">
        <v>0</v>
      </c>
      <c r="M8" s="46">
        <f t="shared" si="0"/>
        <v>0</v>
      </c>
      <c r="N8" s="46">
        <v>0</v>
      </c>
      <c r="O8" s="53">
        <f t="shared" si="1"/>
        <v>0</v>
      </c>
    </row>
    <row r="9" spans="2:15" ht="17.25" customHeight="1">
      <c r="B9" s="33">
        <v>-400</v>
      </c>
      <c r="D9" s="28"/>
      <c r="E9" s="30"/>
      <c r="G9" s="36">
        <v>400</v>
      </c>
      <c r="I9" s="28"/>
      <c r="J9" s="30"/>
      <c r="L9" s="52">
        <v>0</v>
      </c>
      <c r="M9" s="46">
        <f t="shared" si="0"/>
        <v>0</v>
      </c>
      <c r="N9" s="46">
        <v>0</v>
      </c>
      <c r="O9" s="53">
        <f t="shared" si="1"/>
        <v>0</v>
      </c>
    </row>
    <row r="10" spans="2:15" ht="17.25" customHeight="1">
      <c r="B10" s="33">
        <v>-350</v>
      </c>
      <c r="D10" s="28"/>
      <c r="E10" s="30"/>
      <c r="G10" s="36">
        <v>450</v>
      </c>
      <c r="I10" s="28"/>
      <c r="J10" s="30"/>
      <c r="L10" s="52">
        <v>0</v>
      </c>
      <c r="M10" s="46">
        <f t="shared" si="0"/>
        <v>0</v>
      </c>
      <c r="N10" s="46">
        <v>0</v>
      </c>
      <c r="O10" s="53">
        <f t="shared" si="1"/>
        <v>0</v>
      </c>
    </row>
    <row r="11" spans="2:15" ht="17.25" customHeight="1">
      <c r="B11" s="33">
        <v>-300</v>
      </c>
      <c r="D11" s="28"/>
      <c r="E11" s="30"/>
      <c r="G11" s="36">
        <v>500</v>
      </c>
      <c r="I11" s="28">
        <v>0.9</v>
      </c>
      <c r="J11" s="30">
        <v>1.0379</v>
      </c>
      <c r="L11" s="52">
        <v>0</v>
      </c>
      <c r="M11" s="46">
        <f t="shared" si="0"/>
        <v>0</v>
      </c>
      <c r="N11" s="46">
        <v>0</v>
      </c>
      <c r="O11" s="53">
        <f t="shared" si="1"/>
        <v>0</v>
      </c>
    </row>
    <row r="12" spans="2:15" ht="17.25" customHeight="1">
      <c r="B12" s="34">
        <v>-250</v>
      </c>
      <c r="D12" s="28">
        <v>0.8</v>
      </c>
      <c r="E12" s="30">
        <v>1.15</v>
      </c>
      <c r="G12" s="39">
        <v>550</v>
      </c>
      <c r="I12" s="28">
        <v>0.9</v>
      </c>
      <c r="J12" s="30">
        <v>1.0379</v>
      </c>
      <c r="L12" s="52">
        <v>0</v>
      </c>
      <c r="M12" s="46">
        <f t="shared" si="0"/>
        <v>0</v>
      </c>
      <c r="N12" s="46">
        <v>0</v>
      </c>
      <c r="O12" s="53">
        <f t="shared" si="1"/>
        <v>0</v>
      </c>
    </row>
    <row r="13" spans="2:15" ht="17.25" customHeight="1">
      <c r="B13" s="34">
        <v>-150</v>
      </c>
      <c r="D13" s="28">
        <v>0.8136</v>
      </c>
      <c r="E13" s="30">
        <v>1.145</v>
      </c>
      <c r="G13" s="39">
        <v>600</v>
      </c>
      <c r="I13" s="28">
        <v>0.8975</v>
      </c>
      <c r="J13" s="30">
        <v>1.0395</v>
      </c>
      <c r="L13" s="52">
        <v>0</v>
      </c>
      <c r="M13" s="46">
        <f t="shared" si="0"/>
        <v>0</v>
      </c>
      <c r="N13" s="46">
        <v>0</v>
      </c>
      <c r="O13" s="53">
        <f t="shared" si="1"/>
        <v>0</v>
      </c>
    </row>
    <row r="14" spans="2:15" ht="20.25" customHeight="1">
      <c r="B14" s="34">
        <v>-100</v>
      </c>
      <c r="D14" s="28"/>
      <c r="E14" s="30"/>
      <c r="G14" s="39">
        <v>650</v>
      </c>
      <c r="I14" s="28">
        <v>0.915</v>
      </c>
      <c r="J14" s="30">
        <v>1.0368</v>
      </c>
      <c r="L14" s="52">
        <v>0</v>
      </c>
      <c r="M14" s="46">
        <f t="shared" si="0"/>
        <v>0</v>
      </c>
      <c r="N14" s="46">
        <v>0</v>
      </c>
      <c r="O14" s="53">
        <f t="shared" si="1"/>
        <v>0</v>
      </c>
    </row>
    <row r="15" spans="2:15" ht="17.25" customHeight="1">
      <c r="B15" s="34">
        <v>-50</v>
      </c>
      <c r="D15" s="28">
        <v>0.8138</v>
      </c>
      <c r="E15" s="30">
        <v>1.143</v>
      </c>
      <c r="G15" s="39">
        <v>700</v>
      </c>
      <c r="I15" s="28">
        <v>0.915</v>
      </c>
      <c r="J15" s="30">
        <v>1.0363</v>
      </c>
      <c r="L15" s="52">
        <v>0</v>
      </c>
      <c r="M15" s="46">
        <f t="shared" si="0"/>
        <v>0</v>
      </c>
      <c r="N15" s="46">
        <v>0</v>
      </c>
      <c r="O15" s="53">
        <f t="shared" si="1"/>
        <v>0</v>
      </c>
    </row>
    <row r="16" spans="2:15" ht="17.25" customHeight="1">
      <c r="B16" s="35">
        <v>0</v>
      </c>
      <c r="C16" s="54" t="s">
        <v>235</v>
      </c>
      <c r="D16" s="28">
        <v>0.81634</v>
      </c>
      <c r="E16" s="30">
        <v>1.14283</v>
      </c>
      <c r="G16" s="39">
        <v>750</v>
      </c>
      <c r="I16" s="28">
        <v>0.9215</v>
      </c>
      <c r="J16" s="30">
        <v>1.0265</v>
      </c>
      <c r="L16" s="52">
        <v>0</v>
      </c>
      <c r="M16" s="46">
        <f t="shared" si="0"/>
        <v>0</v>
      </c>
      <c r="N16" s="46">
        <v>0</v>
      </c>
      <c r="O16" s="53">
        <f t="shared" si="1"/>
        <v>0</v>
      </c>
    </row>
    <row r="17" spans="2:15" ht="17.25" customHeight="1">
      <c r="B17" s="35">
        <v>10</v>
      </c>
      <c r="C17" s="54" t="s">
        <v>235</v>
      </c>
      <c r="D17" s="28">
        <v>0.8175</v>
      </c>
      <c r="E17" s="30">
        <v>1.1403</v>
      </c>
      <c r="G17" s="38">
        <v>800</v>
      </c>
      <c r="H17" s="54" t="s">
        <v>235</v>
      </c>
      <c r="I17" s="28">
        <v>0.92019</v>
      </c>
      <c r="J17" s="30">
        <v>1.0232</v>
      </c>
      <c r="L17" s="52">
        <v>0</v>
      </c>
      <c r="M17" s="46">
        <f t="shared" si="0"/>
        <v>0</v>
      </c>
      <c r="N17" s="46">
        <v>0</v>
      </c>
      <c r="O17" s="53">
        <f t="shared" si="1"/>
        <v>0</v>
      </c>
    </row>
    <row r="18" spans="2:15" ht="17.25" customHeight="1">
      <c r="B18" s="35">
        <v>50</v>
      </c>
      <c r="D18" s="28">
        <v>0.82</v>
      </c>
      <c r="E18" s="30">
        <v>1.139</v>
      </c>
      <c r="G18" s="38"/>
      <c r="I18" s="28"/>
      <c r="J18" s="30"/>
      <c r="L18" s="52">
        <v>0</v>
      </c>
      <c r="M18" s="46">
        <f t="shared" si="0"/>
        <v>0</v>
      </c>
      <c r="N18" s="46">
        <v>0</v>
      </c>
      <c r="O18" s="53">
        <f t="shared" si="1"/>
        <v>0</v>
      </c>
    </row>
    <row r="19" spans="2:15" ht="17.25" customHeight="1" thickBot="1">
      <c r="B19" s="35">
        <v>70</v>
      </c>
      <c r="D19" s="28">
        <v>0.82225</v>
      </c>
      <c r="E19" s="30">
        <v>1.125</v>
      </c>
      <c r="G19" s="38">
        <v>825</v>
      </c>
      <c r="I19" s="28">
        <v>0.923</v>
      </c>
      <c r="J19" s="30">
        <v>1.0213</v>
      </c>
      <c r="L19" s="52">
        <v>0</v>
      </c>
      <c r="M19" s="46">
        <f t="shared" si="0"/>
        <v>0</v>
      </c>
      <c r="N19" s="46">
        <v>0</v>
      </c>
      <c r="O19" s="53">
        <f t="shared" si="1"/>
        <v>0</v>
      </c>
    </row>
    <row r="20" spans="2:15" ht="17.25" customHeight="1" thickBot="1" thickTop="1">
      <c r="B20" s="35">
        <v>100</v>
      </c>
      <c r="D20" s="28">
        <v>0.825</v>
      </c>
      <c r="E20" s="30">
        <v>1.123</v>
      </c>
      <c r="G20" s="38">
        <v>850</v>
      </c>
      <c r="I20" s="28">
        <v>0.937</v>
      </c>
      <c r="J20" s="30">
        <v>1.02</v>
      </c>
      <c r="L20" s="47" t="s">
        <v>206</v>
      </c>
      <c r="M20" s="134">
        <v>0</v>
      </c>
      <c r="N20" s="135"/>
      <c r="O20" s="48"/>
    </row>
    <row r="21" spans="2:15" ht="17.25" customHeight="1">
      <c r="B21" s="35">
        <v>110</v>
      </c>
      <c r="D21" s="28">
        <v>0.8275</v>
      </c>
      <c r="E21" s="30"/>
      <c r="G21" s="38">
        <v>860</v>
      </c>
      <c r="H21" t="s">
        <v>235</v>
      </c>
      <c r="I21" s="28">
        <v>0.9371</v>
      </c>
      <c r="J21" s="30">
        <v>1.021</v>
      </c>
      <c r="L21" s="28">
        <v>0.81634</v>
      </c>
      <c r="M21" s="30"/>
      <c r="N21" s="45">
        <v>1.14283</v>
      </c>
      <c r="O21" s="51" t="s">
        <v>206</v>
      </c>
    </row>
    <row r="22" spans="2:15" ht="17.25" customHeight="1">
      <c r="B22" s="35">
        <v>140</v>
      </c>
      <c r="D22" s="28">
        <v>0.8298</v>
      </c>
      <c r="E22" s="30">
        <v>1.10637</v>
      </c>
      <c r="G22" s="38">
        <v>880</v>
      </c>
      <c r="I22" s="28">
        <v>0.94105</v>
      </c>
      <c r="J22" s="30">
        <v>1.0206</v>
      </c>
      <c r="L22" s="52">
        <v>964</v>
      </c>
      <c r="M22" s="46">
        <f aca="true" t="shared" si="2" ref="M22:M31">L22*$L$21</f>
        <v>786.9517599999999</v>
      </c>
      <c r="N22" s="46">
        <v>7265</v>
      </c>
      <c r="O22" s="53">
        <f aca="true" t="shared" si="3" ref="O22:O31">N22*$N$21</f>
        <v>8302.65995</v>
      </c>
    </row>
    <row r="23" spans="2:15" ht="17.25" customHeight="1">
      <c r="B23" s="35">
        <v>150</v>
      </c>
      <c r="D23" s="28">
        <v>0.83069</v>
      </c>
      <c r="E23" s="30">
        <v>1.10597</v>
      </c>
      <c r="G23" s="38">
        <v>900</v>
      </c>
      <c r="I23" s="28">
        <v>0.97</v>
      </c>
      <c r="J23" s="30">
        <v>1.0175</v>
      </c>
      <c r="L23" s="52">
        <v>0</v>
      </c>
      <c r="M23" s="46">
        <f t="shared" si="2"/>
        <v>0</v>
      </c>
      <c r="N23" s="46">
        <v>0</v>
      </c>
      <c r="O23" s="53">
        <f t="shared" si="3"/>
        <v>0</v>
      </c>
    </row>
    <row r="24" spans="2:15" ht="17.25" customHeight="1">
      <c r="B24" s="35">
        <v>160</v>
      </c>
      <c r="C24" t="s">
        <v>235</v>
      </c>
      <c r="D24" s="28">
        <v>0.83</v>
      </c>
      <c r="E24" s="30">
        <v>1.105118</v>
      </c>
      <c r="G24" s="38">
        <v>950</v>
      </c>
      <c r="I24" s="28">
        <v>0.985</v>
      </c>
      <c r="J24" s="30">
        <v>1.0075</v>
      </c>
      <c r="L24" s="52">
        <v>0</v>
      </c>
      <c r="M24" s="46">
        <f t="shared" si="2"/>
        <v>0</v>
      </c>
      <c r="N24" s="46">
        <v>0</v>
      </c>
      <c r="O24" s="53">
        <f t="shared" si="3"/>
        <v>0</v>
      </c>
    </row>
    <row r="25" spans="2:15" ht="17.25" customHeight="1">
      <c r="B25" s="35">
        <v>170</v>
      </c>
      <c r="D25" s="28">
        <v>0.8351</v>
      </c>
      <c r="E25" s="30">
        <v>1.101</v>
      </c>
      <c r="G25" s="38">
        <v>975</v>
      </c>
      <c r="I25" s="28"/>
      <c r="J25" s="30"/>
      <c r="L25" s="52">
        <v>0</v>
      </c>
      <c r="M25" s="46">
        <f t="shared" si="2"/>
        <v>0</v>
      </c>
      <c r="N25" s="46">
        <v>0</v>
      </c>
      <c r="O25" s="53">
        <f t="shared" si="3"/>
        <v>0</v>
      </c>
    </row>
    <row r="26" spans="2:15" ht="17.25" customHeight="1">
      <c r="B26" s="35">
        <v>200</v>
      </c>
      <c r="C26" s="54" t="s">
        <v>235</v>
      </c>
      <c r="D26" s="28">
        <v>0.8336</v>
      </c>
      <c r="E26" s="30">
        <v>1.0974</v>
      </c>
      <c r="G26" s="38">
        <v>1000</v>
      </c>
      <c r="I26" s="32" t="s">
        <v>221</v>
      </c>
      <c r="J26" s="31" t="s">
        <v>221</v>
      </c>
      <c r="L26" s="52">
        <v>0</v>
      </c>
      <c r="M26" s="46">
        <f t="shared" si="2"/>
        <v>0</v>
      </c>
      <c r="N26" s="46">
        <v>0</v>
      </c>
      <c r="O26" s="53">
        <f t="shared" si="3"/>
        <v>0</v>
      </c>
    </row>
    <row r="27" spans="12:15" ht="17.25" customHeight="1">
      <c r="L27" s="52">
        <v>0</v>
      </c>
      <c r="M27" s="46">
        <f t="shared" si="2"/>
        <v>0</v>
      </c>
      <c r="N27" s="46">
        <v>0</v>
      </c>
      <c r="O27" s="53">
        <f t="shared" si="3"/>
        <v>0</v>
      </c>
    </row>
    <row r="28" spans="12:15" ht="17.25" customHeight="1">
      <c r="L28" s="52">
        <v>0</v>
      </c>
      <c r="M28" s="46">
        <f t="shared" si="2"/>
        <v>0</v>
      </c>
      <c r="N28" s="46">
        <v>0</v>
      </c>
      <c r="O28" s="53">
        <f t="shared" si="3"/>
        <v>0</v>
      </c>
    </row>
    <row r="29" spans="12:15" ht="17.25" customHeight="1">
      <c r="L29" s="52">
        <v>0</v>
      </c>
      <c r="M29" s="46">
        <f t="shared" si="2"/>
        <v>0</v>
      </c>
      <c r="N29" s="46">
        <v>0</v>
      </c>
      <c r="O29" s="53">
        <f t="shared" si="3"/>
        <v>0</v>
      </c>
    </row>
    <row r="30" spans="12:15" ht="17.25" customHeight="1">
      <c r="L30" s="52">
        <v>0</v>
      </c>
      <c r="M30" s="46">
        <f t="shared" si="2"/>
        <v>0</v>
      </c>
      <c r="N30" s="46">
        <v>0</v>
      </c>
      <c r="O30" s="53">
        <f t="shared" si="3"/>
        <v>0</v>
      </c>
    </row>
    <row r="31" spans="12:15" ht="17.25" customHeight="1">
      <c r="L31" s="52">
        <v>0</v>
      </c>
      <c r="M31" s="46">
        <f t="shared" si="2"/>
        <v>0</v>
      </c>
      <c r="N31" s="46">
        <v>0</v>
      </c>
      <c r="O31" s="53">
        <f t="shared" si="3"/>
        <v>0</v>
      </c>
    </row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3" ht="12.75">
      <c r="B43" s="25"/>
    </row>
    <row r="44" ht="12.75">
      <c r="B44" s="25"/>
    </row>
    <row r="45" ht="12.75">
      <c r="B45" s="25"/>
    </row>
    <row r="46" ht="12.75">
      <c r="B46" s="25"/>
    </row>
    <row r="47" ht="12.75">
      <c r="B47" s="25"/>
    </row>
    <row r="48" ht="12.75">
      <c r="B48" s="25"/>
    </row>
    <row r="49" spans="2:9" ht="12.75">
      <c r="B49" s="25"/>
      <c r="I49" s="2"/>
    </row>
    <row r="50" spans="2:9" ht="12.75">
      <c r="B50" s="25"/>
      <c r="I50" s="2"/>
    </row>
    <row r="51" spans="2:9" ht="12.75">
      <c r="B51" s="25"/>
      <c r="I51" s="2"/>
    </row>
    <row r="52" spans="2:9" ht="12.75">
      <c r="B52" s="25"/>
      <c r="I52" s="2"/>
    </row>
    <row r="53" spans="2:9" ht="12.75">
      <c r="B53" s="25"/>
      <c r="I53" s="2"/>
    </row>
    <row r="54" spans="2:9" ht="12.75">
      <c r="B54" s="25"/>
      <c r="I54" s="2"/>
    </row>
    <row r="55" spans="2:9" ht="12.75">
      <c r="B55" s="25"/>
      <c r="I55" s="2"/>
    </row>
    <row r="56" spans="2:9" ht="12.75">
      <c r="B56" s="25"/>
      <c r="I56" s="2"/>
    </row>
    <row r="57" spans="2:9" ht="12.75">
      <c r="B57" s="25"/>
      <c r="I57" s="2"/>
    </row>
    <row r="58" spans="2:9" ht="12.75">
      <c r="B58" s="25"/>
      <c r="I58" s="2"/>
    </row>
    <row r="59" spans="2:9" ht="12.75">
      <c r="B59" s="25"/>
      <c r="I59" s="2"/>
    </row>
    <row r="60" spans="2:9" ht="12.75">
      <c r="B60" s="25"/>
      <c r="I60" s="2"/>
    </row>
    <row r="61" spans="2:9" ht="12.75">
      <c r="B61" s="25"/>
      <c r="I61" s="2"/>
    </row>
    <row r="62" spans="2:9" ht="12.75">
      <c r="B62" s="25"/>
      <c r="I62" s="2"/>
    </row>
    <row r="63" spans="2:9" ht="12.75">
      <c r="B63" s="25"/>
      <c r="I63" s="2"/>
    </row>
    <row r="64" spans="2:9" ht="12.75">
      <c r="B64" s="25"/>
      <c r="I64" s="2"/>
    </row>
    <row r="65" spans="2:9" ht="12.75">
      <c r="B65" s="25"/>
      <c r="I65" s="2"/>
    </row>
    <row r="66" spans="2:9" ht="12.75">
      <c r="B66" s="25"/>
      <c r="I66" s="2"/>
    </row>
    <row r="67" spans="2:9" ht="12.75">
      <c r="B67" s="25"/>
      <c r="I67" s="2"/>
    </row>
    <row r="68" spans="2:9" ht="12.75">
      <c r="B68" s="25"/>
      <c r="I68" s="2"/>
    </row>
    <row r="69" spans="2:9" ht="12.75">
      <c r="B69" s="25"/>
      <c r="I69" s="2"/>
    </row>
    <row r="70" spans="2:9" ht="12.75">
      <c r="B70" s="25"/>
      <c r="I70" s="2"/>
    </row>
    <row r="71" spans="2:9" ht="12.75">
      <c r="B71" s="25"/>
      <c r="I71" s="2"/>
    </row>
    <row r="72" spans="2:9" ht="12.75">
      <c r="B72" s="25"/>
      <c r="I72" s="2"/>
    </row>
    <row r="73" spans="2:9" ht="12.75">
      <c r="B73" s="25"/>
      <c r="I73" s="2"/>
    </row>
    <row r="74" spans="2:9" ht="12.75">
      <c r="B74" s="25"/>
      <c r="I74" s="2"/>
    </row>
    <row r="75" spans="2:9" ht="12.75">
      <c r="B75" s="25"/>
      <c r="I75" s="2"/>
    </row>
    <row r="76" spans="2:9" ht="12.75">
      <c r="B76" s="25"/>
      <c r="I76" s="2"/>
    </row>
    <row r="77" spans="2:9" ht="12.75">
      <c r="B77" s="25"/>
      <c r="I77" s="2"/>
    </row>
    <row r="78" spans="2:9" ht="12.75">
      <c r="B78" s="25"/>
      <c r="I78" s="2"/>
    </row>
    <row r="79" spans="2:9" ht="12.75">
      <c r="B79" s="25"/>
      <c r="I79" s="2"/>
    </row>
    <row r="80" spans="2:9" ht="12.75">
      <c r="B80" s="25"/>
      <c r="I80" s="2"/>
    </row>
    <row r="81" spans="2:9" ht="12.75">
      <c r="B81" s="25"/>
      <c r="I81" s="2"/>
    </row>
    <row r="82" spans="2:9" ht="12.75">
      <c r="B82" s="25"/>
      <c r="I82" s="2"/>
    </row>
    <row r="83" spans="2:9" ht="12.75">
      <c r="B83" s="25"/>
      <c r="I83" s="2"/>
    </row>
    <row r="84" spans="2:9" ht="12.75">
      <c r="B84" s="25"/>
      <c r="I84" s="2"/>
    </row>
    <row r="85" spans="2:9" ht="12.75">
      <c r="B85" s="25"/>
      <c r="I85" s="2"/>
    </row>
    <row r="86" spans="2:9" ht="12.75">
      <c r="B86" s="25"/>
      <c r="I86" s="2"/>
    </row>
    <row r="87" spans="2:9" ht="12.75">
      <c r="B87" s="25"/>
      <c r="I87" s="2"/>
    </row>
    <row r="88" spans="2:9" ht="12.75">
      <c r="B88" s="25"/>
      <c r="I88" s="2"/>
    </row>
    <row r="89" spans="2:9" ht="12.75">
      <c r="B89" s="25"/>
      <c r="I89" s="2"/>
    </row>
    <row r="90" spans="2:9" ht="12.75">
      <c r="B90" s="25"/>
      <c r="I90" s="2"/>
    </row>
    <row r="91" spans="2:9" ht="12.75">
      <c r="B91" s="25"/>
      <c r="I91" s="2"/>
    </row>
    <row r="92" spans="2:9" ht="12.75">
      <c r="B92" s="25"/>
      <c r="I92" s="2"/>
    </row>
    <row r="93" spans="2:9" ht="12.75">
      <c r="B93" s="25"/>
      <c r="I93" s="2"/>
    </row>
    <row r="94" spans="2:9" ht="12.75">
      <c r="B94" s="25"/>
      <c r="I94" s="2"/>
    </row>
    <row r="95" spans="2:9" ht="12.75">
      <c r="B95" s="25"/>
      <c r="I95" s="2"/>
    </row>
    <row r="96" spans="2:9" ht="12.75">
      <c r="B96" s="25"/>
      <c r="I96" s="2"/>
    </row>
    <row r="97" spans="2:9" ht="12.75">
      <c r="B97" s="25"/>
      <c r="I97" s="2"/>
    </row>
    <row r="98" spans="2:9" ht="12.75">
      <c r="B98" s="25"/>
      <c r="I98" s="2"/>
    </row>
    <row r="99" spans="2:9" ht="12.75">
      <c r="B99" s="25"/>
      <c r="I99" s="2"/>
    </row>
    <row r="100" spans="2:9" ht="12.75">
      <c r="B100" s="25"/>
      <c r="I100" s="2"/>
    </row>
    <row r="101" spans="2:9" ht="12.75">
      <c r="B101" s="25"/>
      <c r="I101" s="2"/>
    </row>
    <row r="102" spans="2:9" ht="12.75">
      <c r="B102" s="25"/>
      <c r="I102" s="2"/>
    </row>
    <row r="103" spans="2:9" ht="12.75">
      <c r="B103" s="25"/>
      <c r="I103" s="2"/>
    </row>
    <row r="104" spans="2:9" ht="12.75">
      <c r="B104" s="25"/>
      <c r="I104" s="2"/>
    </row>
    <row r="105" spans="2:9" ht="12.75">
      <c r="B105" s="25"/>
      <c r="I105" s="2"/>
    </row>
    <row r="106" spans="2:9" ht="12.75">
      <c r="B106" s="25"/>
      <c r="I106" s="2"/>
    </row>
    <row r="107" spans="2:9" ht="12.75">
      <c r="B107" s="25"/>
      <c r="I107" s="2"/>
    </row>
    <row r="108" spans="2:9" ht="12.75">
      <c r="B108" s="25"/>
      <c r="I108" s="2"/>
    </row>
    <row r="109" spans="2:9" ht="12.75">
      <c r="B109" s="25"/>
      <c r="I109" s="2"/>
    </row>
    <row r="110" spans="2:9" ht="12.75">
      <c r="B110" s="25"/>
      <c r="I110" s="2"/>
    </row>
    <row r="111" spans="2:9" ht="12.75">
      <c r="B111" s="25"/>
      <c r="I111" s="2"/>
    </row>
    <row r="112" spans="2:9" ht="12.75">
      <c r="B112" s="25"/>
      <c r="I112" s="2"/>
    </row>
    <row r="113" spans="2:9" ht="12.75">
      <c r="B113" s="25"/>
      <c r="I113" s="2"/>
    </row>
    <row r="114" spans="2:9" ht="12.75">
      <c r="B114" s="25"/>
      <c r="I114" s="2"/>
    </row>
    <row r="115" spans="2:9" ht="12.75">
      <c r="B115" s="25"/>
      <c r="I115" s="2"/>
    </row>
    <row r="116" spans="2:9" ht="12.75">
      <c r="B116" s="25"/>
      <c r="I116" s="2"/>
    </row>
    <row r="117" ht="12.75">
      <c r="B117" s="25"/>
    </row>
    <row r="118" ht="12.75">
      <c r="B118" s="25"/>
    </row>
    <row r="119" ht="12.75">
      <c r="B119" s="25"/>
    </row>
    <row r="120" ht="12.75">
      <c r="B120" s="25"/>
    </row>
    <row r="121" ht="12.75">
      <c r="B121" s="25"/>
    </row>
  </sheetData>
  <mergeCells count="3">
    <mergeCell ref="C2:J2"/>
    <mergeCell ref="M4:N4"/>
    <mergeCell ref="M20:N2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selection activeCell="E23" sqref="E23"/>
    </sheetView>
  </sheetViews>
  <sheetFormatPr defaultColWidth="9.140625" defaultRowHeight="12.75"/>
  <cols>
    <col min="1" max="1" width="30.7109375" style="1" customWidth="1"/>
    <col min="2" max="2" width="11.140625" style="14" customWidth="1"/>
    <col min="3" max="4" width="11.7109375" style="1" customWidth="1"/>
    <col min="5" max="5" width="11.8515625" style="1" customWidth="1"/>
    <col min="6" max="6" width="10.421875" style="17" customWidth="1"/>
    <col min="7" max="7" width="10.140625" style="1" customWidth="1"/>
    <col min="8" max="8" width="13.00390625" style="1" customWidth="1"/>
    <col min="9" max="9" width="10.7109375" style="1" customWidth="1"/>
    <col min="10" max="10" width="13.57421875" style="19" customWidth="1"/>
    <col min="12" max="12" width="20.421875" style="0" customWidth="1"/>
  </cols>
  <sheetData>
    <row r="1" spans="1:10" s="11" customFormat="1" ht="45">
      <c r="A1" s="10" t="s">
        <v>147</v>
      </c>
      <c r="B1" s="12" t="s">
        <v>1</v>
      </c>
      <c r="C1" s="10" t="s">
        <v>148</v>
      </c>
      <c r="D1" s="10" t="s">
        <v>149</v>
      </c>
      <c r="E1" s="10" t="s">
        <v>150</v>
      </c>
      <c r="F1" s="15" t="s">
        <v>211</v>
      </c>
      <c r="G1" s="10" t="s">
        <v>151</v>
      </c>
      <c r="H1" s="10" t="s">
        <v>152</v>
      </c>
      <c r="I1" s="10" t="s">
        <v>153</v>
      </c>
      <c r="J1" s="18" t="s">
        <v>212</v>
      </c>
    </row>
    <row r="2" spans="1:10" ht="12.75">
      <c r="A2" s="8" t="s">
        <v>156</v>
      </c>
      <c r="B2" s="13">
        <v>352500</v>
      </c>
      <c r="C2" s="8">
        <v>0</v>
      </c>
      <c r="D2" s="8">
        <v>300</v>
      </c>
      <c r="E2" s="9">
        <v>0.35</v>
      </c>
      <c r="F2" s="16">
        <f>C2*E2+D2*E2</f>
        <v>105</v>
      </c>
      <c r="G2" s="8">
        <v>5</v>
      </c>
      <c r="H2" s="8" t="s">
        <v>157</v>
      </c>
      <c r="I2" s="75" t="s">
        <v>8</v>
      </c>
      <c r="J2" s="19">
        <f>F2/G2</f>
        <v>21</v>
      </c>
    </row>
    <row r="3" spans="1:10" ht="12.75">
      <c r="A3" s="40" t="s">
        <v>154</v>
      </c>
      <c r="B3" s="13">
        <v>352500</v>
      </c>
      <c r="C3" s="8">
        <v>300</v>
      </c>
      <c r="D3" s="8">
        <v>0</v>
      </c>
      <c r="E3" s="9">
        <v>0.35</v>
      </c>
      <c r="F3" s="16">
        <f aca="true" t="shared" si="0" ref="F3:F56">C3*E3+D3*E3</f>
        <v>105</v>
      </c>
      <c r="G3" s="8">
        <v>5</v>
      </c>
      <c r="H3" s="8" t="s">
        <v>155</v>
      </c>
      <c r="I3" s="75" t="s">
        <v>8</v>
      </c>
      <c r="J3" s="19">
        <f>F3/G3</f>
        <v>21</v>
      </c>
    </row>
    <row r="4" spans="1:10" ht="13.5" thickBot="1">
      <c r="A4" s="85" t="s">
        <v>222</v>
      </c>
      <c r="B4" s="86">
        <v>352500</v>
      </c>
      <c r="C4" s="85">
        <v>150</v>
      </c>
      <c r="D4" s="85">
        <v>150</v>
      </c>
      <c r="E4" s="87">
        <v>0.34</v>
      </c>
      <c r="F4" s="88">
        <f t="shared" si="0"/>
        <v>102.00000000000001</v>
      </c>
      <c r="G4" s="85">
        <v>5</v>
      </c>
      <c r="H4" s="85" t="s">
        <v>159</v>
      </c>
      <c r="I4" s="89" t="s">
        <v>8</v>
      </c>
      <c r="J4" s="90">
        <f aca="true" t="shared" si="1" ref="J4:J56">F4/G4</f>
        <v>20.400000000000002</v>
      </c>
    </row>
    <row r="5" spans="1:14" ht="12.75">
      <c r="A5" s="79" t="s">
        <v>226</v>
      </c>
      <c r="B5" s="80">
        <v>200000</v>
      </c>
      <c r="C5" s="79">
        <v>0</v>
      </c>
      <c r="D5" s="79">
        <v>170</v>
      </c>
      <c r="E5" s="81">
        <v>0.51</v>
      </c>
      <c r="F5" s="82">
        <f t="shared" si="0"/>
        <v>86.7</v>
      </c>
      <c r="G5" s="79">
        <v>4</v>
      </c>
      <c r="H5" s="83" t="s">
        <v>159</v>
      </c>
      <c r="I5" s="84" t="s">
        <v>87</v>
      </c>
      <c r="J5" s="19">
        <f t="shared" si="1"/>
        <v>21.675</v>
      </c>
      <c r="L5" s="55"/>
      <c r="M5" s="55"/>
      <c r="N5" s="55"/>
    </row>
    <row r="6" spans="1:14" ht="12.75">
      <c r="A6" s="40" t="s">
        <v>161</v>
      </c>
      <c r="B6" s="13">
        <v>189750</v>
      </c>
      <c r="C6" s="8">
        <v>85</v>
      </c>
      <c r="D6" s="8">
        <v>85</v>
      </c>
      <c r="E6" s="9">
        <v>0.51</v>
      </c>
      <c r="F6" s="16">
        <f t="shared" si="0"/>
        <v>86.7</v>
      </c>
      <c r="G6" s="8">
        <v>4</v>
      </c>
      <c r="H6" s="8" t="s">
        <v>159</v>
      </c>
      <c r="I6" s="75" t="s">
        <v>8</v>
      </c>
      <c r="J6" s="19">
        <f t="shared" si="1"/>
        <v>21.675</v>
      </c>
      <c r="L6" s="55"/>
      <c r="M6" s="55"/>
      <c r="N6" s="55"/>
    </row>
    <row r="7" spans="1:14" ht="12.75">
      <c r="A7" s="8" t="s">
        <v>160</v>
      </c>
      <c r="B7" s="13">
        <v>251000</v>
      </c>
      <c r="C7" s="8">
        <v>0</v>
      </c>
      <c r="D7" s="8">
        <v>250</v>
      </c>
      <c r="E7" s="9">
        <v>0.34</v>
      </c>
      <c r="F7" s="16">
        <f t="shared" si="0"/>
        <v>85</v>
      </c>
      <c r="G7" s="8">
        <v>4</v>
      </c>
      <c r="H7" s="8" t="s">
        <v>159</v>
      </c>
      <c r="I7" s="78" t="s">
        <v>46</v>
      </c>
      <c r="J7" s="19">
        <f t="shared" si="1"/>
        <v>21.25</v>
      </c>
      <c r="L7" s="55"/>
      <c r="M7" s="55"/>
      <c r="N7" s="55"/>
    </row>
    <row r="8" spans="1:14" ht="12.75">
      <c r="A8" s="8" t="s">
        <v>163</v>
      </c>
      <c r="B8" s="13">
        <v>156500</v>
      </c>
      <c r="C8" s="8">
        <v>0</v>
      </c>
      <c r="D8" s="8">
        <v>110</v>
      </c>
      <c r="E8" s="9">
        <v>0.74</v>
      </c>
      <c r="F8" s="16">
        <f t="shared" si="0"/>
        <v>81.4</v>
      </c>
      <c r="G8" s="8">
        <v>4</v>
      </c>
      <c r="H8" s="8" t="s">
        <v>159</v>
      </c>
      <c r="I8" s="75" t="s">
        <v>8</v>
      </c>
      <c r="J8" s="19">
        <f t="shared" si="1"/>
        <v>20.35</v>
      </c>
      <c r="L8" s="55"/>
      <c r="M8" s="55"/>
      <c r="N8" s="55"/>
    </row>
    <row r="9" spans="1:14" ht="12.75">
      <c r="A9" s="8" t="s">
        <v>158</v>
      </c>
      <c r="B9" s="13">
        <v>153000</v>
      </c>
      <c r="C9" s="8">
        <v>0</v>
      </c>
      <c r="D9" s="8">
        <v>200</v>
      </c>
      <c r="E9" s="9">
        <v>0.4</v>
      </c>
      <c r="F9" s="16">
        <f t="shared" si="0"/>
        <v>80</v>
      </c>
      <c r="G9" s="8">
        <v>4</v>
      </c>
      <c r="H9" s="8" t="s">
        <v>159</v>
      </c>
      <c r="I9" s="75" t="s">
        <v>8</v>
      </c>
      <c r="J9" s="19">
        <f t="shared" si="1"/>
        <v>20</v>
      </c>
      <c r="L9" s="55"/>
      <c r="M9" s="55"/>
      <c r="N9" s="55"/>
    </row>
    <row r="10" spans="1:14" ht="12.75">
      <c r="A10" s="8" t="s">
        <v>162</v>
      </c>
      <c r="B10" s="13">
        <v>167500</v>
      </c>
      <c r="C10" s="8">
        <v>50</v>
      </c>
      <c r="D10" s="8">
        <v>50</v>
      </c>
      <c r="E10" s="9">
        <v>0.8</v>
      </c>
      <c r="F10" s="16">
        <f t="shared" si="0"/>
        <v>80</v>
      </c>
      <c r="G10" s="8">
        <v>4</v>
      </c>
      <c r="H10" s="8" t="s">
        <v>159</v>
      </c>
      <c r="I10" s="73" t="s">
        <v>40</v>
      </c>
      <c r="J10" s="19">
        <f t="shared" si="1"/>
        <v>20</v>
      </c>
      <c r="L10" s="55"/>
      <c r="M10" s="55"/>
      <c r="N10" s="55"/>
    </row>
    <row r="11" spans="1:14" ht="12.75">
      <c r="A11" s="8" t="s">
        <v>164</v>
      </c>
      <c r="B11" s="13">
        <v>195000</v>
      </c>
      <c r="C11" s="8">
        <v>100</v>
      </c>
      <c r="D11" s="8">
        <v>0</v>
      </c>
      <c r="E11" s="9">
        <v>0.8</v>
      </c>
      <c r="F11" s="16">
        <f t="shared" si="0"/>
        <v>80</v>
      </c>
      <c r="G11" s="8">
        <v>4</v>
      </c>
      <c r="H11" s="8" t="s">
        <v>159</v>
      </c>
      <c r="I11" s="77" t="s">
        <v>52</v>
      </c>
      <c r="J11" s="19">
        <f t="shared" si="1"/>
        <v>20</v>
      </c>
      <c r="L11" s="55"/>
      <c r="M11" s="55"/>
      <c r="N11" s="55"/>
    </row>
    <row r="12" spans="1:14" ht="13.5" thickBot="1">
      <c r="A12" s="85" t="s">
        <v>165</v>
      </c>
      <c r="B12" s="86">
        <v>195000</v>
      </c>
      <c r="C12" s="85">
        <v>175</v>
      </c>
      <c r="D12" s="85">
        <v>0</v>
      </c>
      <c r="E12" s="87">
        <v>0.4</v>
      </c>
      <c r="F12" s="88">
        <f t="shared" si="0"/>
        <v>70</v>
      </c>
      <c r="G12" s="85">
        <v>4</v>
      </c>
      <c r="H12" s="85" t="s">
        <v>159</v>
      </c>
      <c r="I12" s="92" t="s">
        <v>72</v>
      </c>
      <c r="J12" s="90">
        <f t="shared" si="1"/>
        <v>17.5</v>
      </c>
      <c r="L12" s="57" t="s">
        <v>229</v>
      </c>
      <c r="M12" s="57" t="s">
        <v>228</v>
      </c>
      <c r="N12" s="57">
        <v>833</v>
      </c>
    </row>
    <row r="13" spans="1:10" ht="12.75">
      <c r="A13" s="84" t="s">
        <v>236</v>
      </c>
      <c r="B13" s="80">
        <v>111000</v>
      </c>
      <c r="C13" s="83">
        <v>60</v>
      </c>
      <c r="D13" s="83">
        <v>60</v>
      </c>
      <c r="E13" s="81">
        <v>0.58</v>
      </c>
      <c r="F13" s="82">
        <f t="shared" si="0"/>
        <v>69.6</v>
      </c>
      <c r="G13" s="83">
        <v>3</v>
      </c>
      <c r="H13" s="83" t="s">
        <v>159</v>
      </c>
      <c r="I13" s="91" t="s">
        <v>8</v>
      </c>
      <c r="J13" s="19">
        <f t="shared" si="1"/>
        <v>23.2</v>
      </c>
    </row>
    <row r="14" spans="1:10" ht="12.75">
      <c r="A14" s="8" t="s">
        <v>172</v>
      </c>
      <c r="B14" s="13">
        <v>142500</v>
      </c>
      <c r="C14" s="8">
        <v>0</v>
      </c>
      <c r="D14" s="8">
        <v>150</v>
      </c>
      <c r="E14" s="9">
        <v>0.44</v>
      </c>
      <c r="F14" s="16">
        <f t="shared" si="0"/>
        <v>66</v>
      </c>
      <c r="G14" s="8">
        <v>3</v>
      </c>
      <c r="H14" s="8" t="s">
        <v>159</v>
      </c>
      <c r="I14" s="72" t="s">
        <v>250</v>
      </c>
      <c r="J14" s="19">
        <f t="shared" si="1"/>
        <v>22</v>
      </c>
    </row>
    <row r="15" spans="1:10" ht="12.75">
      <c r="A15" s="8" t="s">
        <v>171</v>
      </c>
      <c r="B15" s="13">
        <v>142500</v>
      </c>
      <c r="C15" s="8">
        <v>0</v>
      </c>
      <c r="D15" s="8">
        <v>150</v>
      </c>
      <c r="E15" s="9">
        <v>0.44</v>
      </c>
      <c r="F15" s="16">
        <f t="shared" si="0"/>
        <v>66</v>
      </c>
      <c r="G15" s="8">
        <v>3</v>
      </c>
      <c r="H15" s="8" t="s">
        <v>159</v>
      </c>
      <c r="I15" s="77" t="s">
        <v>52</v>
      </c>
      <c r="J15" s="19">
        <f t="shared" si="1"/>
        <v>22</v>
      </c>
    </row>
    <row r="16" spans="1:14" ht="12.75">
      <c r="A16" s="8" t="s">
        <v>177</v>
      </c>
      <c r="B16" s="13">
        <v>187500</v>
      </c>
      <c r="C16" s="8">
        <v>100</v>
      </c>
      <c r="D16" s="8">
        <v>50</v>
      </c>
      <c r="E16" s="9">
        <v>0.44</v>
      </c>
      <c r="F16" s="16">
        <f t="shared" si="0"/>
        <v>66</v>
      </c>
      <c r="G16" s="8">
        <v>3</v>
      </c>
      <c r="H16" s="8" t="s">
        <v>159</v>
      </c>
      <c r="I16" s="74" t="s">
        <v>65</v>
      </c>
      <c r="J16" s="19">
        <f t="shared" si="1"/>
        <v>22</v>
      </c>
      <c r="L16" s="56" t="s">
        <v>232</v>
      </c>
      <c r="M16" s="56" t="s">
        <v>228</v>
      </c>
      <c r="N16" s="56">
        <v>2947</v>
      </c>
    </row>
    <row r="17" spans="1:10" ht="12.75">
      <c r="A17" s="41" t="s">
        <v>225</v>
      </c>
      <c r="B17" s="13">
        <v>180000</v>
      </c>
      <c r="C17" s="41">
        <v>130</v>
      </c>
      <c r="D17" s="41">
        <v>20</v>
      </c>
      <c r="E17" s="9">
        <v>0.44</v>
      </c>
      <c r="F17" s="16">
        <f t="shared" si="0"/>
        <v>66</v>
      </c>
      <c r="G17" s="41">
        <v>3</v>
      </c>
      <c r="H17" s="8" t="s">
        <v>159</v>
      </c>
      <c r="I17" s="40" t="s">
        <v>87</v>
      </c>
      <c r="J17" s="19">
        <f t="shared" si="1"/>
        <v>22</v>
      </c>
    </row>
    <row r="18" spans="1:10" ht="12.75">
      <c r="A18" s="8" t="s">
        <v>166</v>
      </c>
      <c r="B18" s="13">
        <v>81000</v>
      </c>
      <c r="C18" s="8">
        <v>60</v>
      </c>
      <c r="D18" s="8">
        <v>60</v>
      </c>
      <c r="E18" s="9">
        <v>0.54</v>
      </c>
      <c r="F18" s="16">
        <f t="shared" si="0"/>
        <v>64.80000000000001</v>
      </c>
      <c r="G18" s="8">
        <v>3</v>
      </c>
      <c r="H18" s="8" t="s">
        <v>159</v>
      </c>
      <c r="I18" s="75" t="s">
        <v>8</v>
      </c>
      <c r="J18" s="19">
        <f t="shared" si="1"/>
        <v>21.600000000000005</v>
      </c>
    </row>
    <row r="19" spans="1:14" ht="12.75">
      <c r="A19" s="8" t="s">
        <v>176</v>
      </c>
      <c r="B19" s="13">
        <v>140000</v>
      </c>
      <c r="C19" s="8">
        <v>70</v>
      </c>
      <c r="D19" s="8">
        <v>40</v>
      </c>
      <c r="E19" s="9">
        <v>0.54</v>
      </c>
      <c r="F19" s="16">
        <f t="shared" si="0"/>
        <v>59.400000000000006</v>
      </c>
      <c r="G19" s="8">
        <v>3</v>
      </c>
      <c r="H19" s="8" t="s">
        <v>159</v>
      </c>
      <c r="I19" s="74" t="s">
        <v>65</v>
      </c>
      <c r="J19" s="19">
        <f t="shared" si="1"/>
        <v>19.8</v>
      </c>
      <c r="L19" s="56" t="s">
        <v>233</v>
      </c>
      <c r="M19" s="56" t="s">
        <v>228</v>
      </c>
      <c r="N19" s="56">
        <v>3122</v>
      </c>
    </row>
    <row r="20" spans="1:10" ht="12.75">
      <c r="A20" s="8" t="s">
        <v>170</v>
      </c>
      <c r="B20" s="13">
        <v>132750</v>
      </c>
      <c r="C20" s="8">
        <v>0</v>
      </c>
      <c r="D20" s="8">
        <v>85</v>
      </c>
      <c r="E20" s="9">
        <v>0.68</v>
      </c>
      <c r="F20" s="16">
        <f t="shared" si="0"/>
        <v>57.800000000000004</v>
      </c>
      <c r="G20" s="8">
        <v>3</v>
      </c>
      <c r="H20" s="8" t="s">
        <v>159</v>
      </c>
      <c r="I20" s="78" t="s">
        <v>46</v>
      </c>
      <c r="J20" s="19">
        <f t="shared" si="1"/>
        <v>19.26666666666667</v>
      </c>
    </row>
    <row r="21" spans="1:10" ht="12.75">
      <c r="A21" s="8" t="s">
        <v>169</v>
      </c>
      <c r="B21" s="13">
        <v>96000</v>
      </c>
      <c r="C21" s="8">
        <v>85</v>
      </c>
      <c r="D21" s="8">
        <v>0</v>
      </c>
      <c r="E21" s="9">
        <v>0.68</v>
      </c>
      <c r="F21" s="16">
        <f t="shared" si="0"/>
        <v>57.800000000000004</v>
      </c>
      <c r="G21" s="8">
        <v>3</v>
      </c>
      <c r="H21" s="8" t="s">
        <v>159</v>
      </c>
      <c r="I21" s="78" t="s">
        <v>46</v>
      </c>
      <c r="J21" s="19">
        <f t="shared" si="1"/>
        <v>19.26666666666667</v>
      </c>
    </row>
    <row r="22" spans="1:14" ht="12.75">
      <c r="A22" s="8" t="s">
        <v>178</v>
      </c>
      <c r="B22" s="13">
        <v>137500</v>
      </c>
      <c r="C22" s="8">
        <v>20</v>
      </c>
      <c r="D22" s="8">
        <v>90</v>
      </c>
      <c r="E22" s="9">
        <v>0.51</v>
      </c>
      <c r="F22" s="16">
        <f t="shared" si="0"/>
        <v>56.099999999999994</v>
      </c>
      <c r="G22" s="8">
        <v>3</v>
      </c>
      <c r="H22" s="8" t="s">
        <v>159</v>
      </c>
      <c r="I22" s="73" t="s">
        <v>72</v>
      </c>
      <c r="J22" s="19">
        <f t="shared" si="1"/>
        <v>18.7</v>
      </c>
      <c r="L22" s="56" t="s">
        <v>79</v>
      </c>
      <c r="M22" s="56" t="s">
        <v>228</v>
      </c>
      <c r="N22" s="56">
        <v>1473</v>
      </c>
    </row>
    <row r="23" spans="1:10" ht="12.75">
      <c r="A23" s="8" t="s">
        <v>168</v>
      </c>
      <c r="B23" s="13">
        <v>113500</v>
      </c>
      <c r="C23" s="8">
        <v>0</v>
      </c>
      <c r="D23" s="8">
        <v>90</v>
      </c>
      <c r="E23" s="9">
        <v>0.62</v>
      </c>
      <c r="F23" s="16">
        <f t="shared" si="0"/>
        <v>55.8</v>
      </c>
      <c r="G23" s="8">
        <v>3</v>
      </c>
      <c r="H23" s="8" t="s">
        <v>159</v>
      </c>
      <c r="I23" s="73" t="s">
        <v>40</v>
      </c>
      <c r="J23" s="19">
        <f t="shared" si="1"/>
        <v>18.599999999999998</v>
      </c>
    </row>
    <row r="24" spans="1:10" ht="12.75">
      <c r="A24" s="8" t="s">
        <v>173</v>
      </c>
      <c r="B24" s="13">
        <v>78000</v>
      </c>
      <c r="C24" s="8">
        <v>40</v>
      </c>
      <c r="D24" s="8">
        <v>60</v>
      </c>
      <c r="E24" s="9">
        <v>0.54</v>
      </c>
      <c r="F24" s="16">
        <f t="shared" si="0"/>
        <v>54.00000000000001</v>
      </c>
      <c r="G24" s="8">
        <v>3</v>
      </c>
      <c r="H24" s="8" t="s">
        <v>159</v>
      </c>
      <c r="I24" s="77" t="s">
        <v>52</v>
      </c>
      <c r="J24" s="19">
        <f t="shared" si="1"/>
        <v>18.000000000000004</v>
      </c>
    </row>
    <row r="25" spans="1:10" ht="12.75">
      <c r="A25" s="8" t="s">
        <v>174</v>
      </c>
      <c r="B25" s="13">
        <v>78000</v>
      </c>
      <c r="C25" s="8">
        <v>60</v>
      </c>
      <c r="D25" s="8">
        <v>40</v>
      </c>
      <c r="E25" s="9">
        <v>0.54</v>
      </c>
      <c r="F25" s="16">
        <f t="shared" si="0"/>
        <v>54.00000000000001</v>
      </c>
      <c r="G25" s="8">
        <v>3</v>
      </c>
      <c r="H25" s="8" t="s">
        <v>159</v>
      </c>
      <c r="I25" s="72" t="s">
        <v>250</v>
      </c>
      <c r="J25" s="19">
        <f t="shared" si="1"/>
        <v>18.000000000000004</v>
      </c>
    </row>
    <row r="26" spans="1:10" ht="12.75">
      <c r="A26" s="8" t="s">
        <v>175</v>
      </c>
      <c r="B26" s="13">
        <v>137500</v>
      </c>
      <c r="C26" s="8">
        <v>50</v>
      </c>
      <c r="D26" s="8">
        <v>50</v>
      </c>
      <c r="E26" s="9">
        <v>0.54</v>
      </c>
      <c r="F26" s="16">
        <f t="shared" si="0"/>
        <v>54</v>
      </c>
      <c r="G26" s="8">
        <v>3</v>
      </c>
      <c r="H26" s="8" t="s">
        <v>159</v>
      </c>
      <c r="I26" s="76" t="s">
        <v>58</v>
      </c>
      <c r="J26" s="19">
        <f t="shared" si="1"/>
        <v>18</v>
      </c>
    </row>
    <row r="27" spans="1:10" ht="12.75">
      <c r="A27" s="8" t="s">
        <v>167</v>
      </c>
      <c r="B27" s="13">
        <v>94000</v>
      </c>
      <c r="C27" s="8">
        <v>40</v>
      </c>
      <c r="D27" s="8">
        <v>40</v>
      </c>
      <c r="E27" s="9">
        <v>0.65</v>
      </c>
      <c r="F27" s="16">
        <f t="shared" si="0"/>
        <v>52</v>
      </c>
      <c r="G27" s="8">
        <v>3</v>
      </c>
      <c r="H27" s="8" t="s">
        <v>159</v>
      </c>
      <c r="I27" s="75" t="s">
        <v>8</v>
      </c>
      <c r="J27" s="19">
        <f t="shared" si="1"/>
        <v>17.333333333333332</v>
      </c>
    </row>
    <row r="28" spans="1:10" ht="13.5" thickBot="1">
      <c r="A28" s="85" t="s">
        <v>179</v>
      </c>
      <c r="B28" s="86">
        <v>0</v>
      </c>
      <c r="C28" s="85">
        <v>40</v>
      </c>
      <c r="D28" s="85">
        <v>40</v>
      </c>
      <c r="E28" s="87">
        <v>0.65</v>
      </c>
      <c r="F28" s="88">
        <f>C28*E28+D28*E28</f>
        <v>52</v>
      </c>
      <c r="G28" s="85">
        <v>3</v>
      </c>
      <c r="H28" s="85" t="s">
        <v>159</v>
      </c>
      <c r="I28" s="89" t="s">
        <v>8</v>
      </c>
      <c r="J28" s="90">
        <f t="shared" si="1"/>
        <v>17.333333333333332</v>
      </c>
    </row>
    <row r="29" spans="1:10" ht="12.75">
      <c r="A29" s="79" t="s">
        <v>224</v>
      </c>
      <c r="B29" s="80">
        <v>100000</v>
      </c>
      <c r="C29" s="79">
        <v>80</v>
      </c>
      <c r="D29" s="79">
        <v>20</v>
      </c>
      <c r="E29" s="81">
        <v>0.5</v>
      </c>
      <c r="F29" s="82">
        <f t="shared" si="0"/>
        <v>50</v>
      </c>
      <c r="G29" s="79">
        <v>2</v>
      </c>
      <c r="H29" s="83" t="s">
        <v>159</v>
      </c>
      <c r="I29" s="84" t="s">
        <v>87</v>
      </c>
      <c r="J29" s="19">
        <f t="shared" si="1"/>
        <v>25</v>
      </c>
    </row>
    <row r="30" spans="1:10" ht="12.75">
      <c r="A30" s="8" t="s">
        <v>182</v>
      </c>
      <c r="B30" s="13">
        <v>54000</v>
      </c>
      <c r="C30" s="8">
        <v>40</v>
      </c>
      <c r="D30" s="8">
        <v>40</v>
      </c>
      <c r="E30" s="9">
        <v>0.62</v>
      </c>
      <c r="F30" s="16">
        <f t="shared" si="0"/>
        <v>49.6</v>
      </c>
      <c r="G30" s="8">
        <v>2</v>
      </c>
      <c r="H30" s="8" t="s">
        <v>159</v>
      </c>
      <c r="I30" s="75" t="s">
        <v>8</v>
      </c>
      <c r="J30" s="19">
        <f t="shared" si="1"/>
        <v>24.8</v>
      </c>
    </row>
    <row r="31" spans="1:10" ht="12.75">
      <c r="A31" s="8" t="s">
        <v>188</v>
      </c>
      <c r="B31" s="13">
        <v>104000</v>
      </c>
      <c r="C31" s="8">
        <v>25</v>
      </c>
      <c r="D31" s="8">
        <v>60</v>
      </c>
      <c r="E31" s="9">
        <v>0.54</v>
      </c>
      <c r="F31" s="16">
        <f t="shared" si="0"/>
        <v>45.900000000000006</v>
      </c>
      <c r="G31" s="8">
        <v>2</v>
      </c>
      <c r="H31" s="8" t="s">
        <v>159</v>
      </c>
      <c r="I31" s="73" t="s">
        <v>40</v>
      </c>
      <c r="J31" s="19">
        <f t="shared" si="1"/>
        <v>22.950000000000003</v>
      </c>
    </row>
    <row r="32" spans="1:10" ht="12.75">
      <c r="A32" s="8" t="s">
        <v>191</v>
      </c>
      <c r="B32" s="13">
        <v>98000</v>
      </c>
      <c r="C32" s="8">
        <v>90</v>
      </c>
      <c r="D32" s="8">
        <v>0</v>
      </c>
      <c r="E32" s="9">
        <v>0.51</v>
      </c>
      <c r="F32" s="16">
        <f t="shared" si="0"/>
        <v>45.9</v>
      </c>
      <c r="G32" s="8">
        <v>2</v>
      </c>
      <c r="H32" s="8" t="s">
        <v>159</v>
      </c>
      <c r="I32" s="72" t="s">
        <v>250</v>
      </c>
      <c r="J32" s="19">
        <f t="shared" si="1"/>
        <v>22.95</v>
      </c>
    </row>
    <row r="33" spans="1:10" ht="12.75">
      <c r="A33" s="8" t="s">
        <v>185</v>
      </c>
      <c r="B33" s="13">
        <v>71250</v>
      </c>
      <c r="C33" s="8">
        <v>0</v>
      </c>
      <c r="D33" s="8">
        <v>75</v>
      </c>
      <c r="E33" s="9">
        <v>0.58</v>
      </c>
      <c r="F33" s="16">
        <f t="shared" si="0"/>
        <v>43.5</v>
      </c>
      <c r="G33" s="8">
        <v>2</v>
      </c>
      <c r="H33" s="8" t="s">
        <v>159</v>
      </c>
      <c r="I33" s="75" t="s">
        <v>8</v>
      </c>
      <c r="J33" s="19">
        <f t="shared" si="1"/>
        <v>21.75</v>
      </c>
    </row>
    <row r="34" spans="1:14" ht="12.75">
      <c r="A34" s="8" t="s">
        <v>196</v>
      </c>
      <c r="B34" s="13">
        <v>135000</v>
      </c>
      <c r="C34" s="8">
        <v>75</v>
      </c>
      <c r="D34" s="8">
        <v>0</v>
      </c>
      <c r="E34" s="9">
        <v>0.58</v>
      </c>
      <c r="F34" s="16">
        <f t="shared" si="0"/>
        <v>43.5</v>
      </c>
      <c r="G34" s="8">
        <v>2</v>
      </c>
      <c r="H34" s="8" t="s">
        <v>159</v>
      </c>
      <c r="I34" s="74" t="s">
        <v>65</v>
      </c>
      <c r="J34" s="19">
        <f t="shared" si="1"/>
        <v>21.75</v>
      </c>
      <c r="L34" s="56" t="s">
        <v>234</v>
      </c>
      <c r="M34" s="56" t="s">
        <v>228</v>
      </c>
      <c r="N34" s="56">
        <v>3280</v>
      </c>
    </row>
    <row r="35" spans="1:14" ht="12.75">
      <c r="A35" s="8" t="s">
        <v>197</v>
      </c>
      <c r="B35" s="13">
        <v>94000</v>
      </c>
      <c r="C35" s="8">
        <v>40</v>
      </c>
      <c r="D35" s="8">
        <v>40</v>
      </c>
      <c r="E35" s="9">
        <v>0.54</v>
      </c>
      <c r="F35" s="16">
        <f t="shared" si="0"/>
        <v>43.2</v>
      </c>
      <c r="G35" s="8">
        <v>2</v>
      </c>
      <c r="H35" s="8" t="s">
        <v>159</v>
      </c>
      <c r="I35" s="73" t="s">
        <v>72</v>
      </c>
      <c r="J35" s="19">
        <f t="shared" si="1"/>
        <v>21.6</v>
      </c>
      <c r="L35" s="56" t="s">
        <v>230</v>
      </c>
      <c r="M35" s="56" t="s">
        <v>228</v>
      </c>
      <c r="N35" s="56">
        <v>1904</v>
      </c>
    </row>
    <row r="36" spans="1:10" ht="12.75">
      <c r="A36" s="8" t="s">
        <v>189</v>
      </c>
      <c r="B36" s="13">
        <v>90500</v>
      </c>
      <c r="C36" s="8">
        <v>30</v>
      </c>
      <c r="D36" s="8">
        <v>30</v>
      </c>
      <c r="E36" s="9">
        <v>0.72</v>
      </c>
      <c r="F36" s="16">
        <f t="shared" si="0"/>
        <v>43.199999999999996</v>
      </c>
      <c r="G36" s="8">
        <v>2</v>
      </c>
      <c r="H36" s="8" t="s">
        <v>159</v>
      </c>
      <c r="I36" s="78" t="s">
        <v>46</v>
      </c>
      <c r="J36" s="19">
        <f t="shared" si="1"/>
        <v>21.599999999999998</v>
      </c>
    </row>
    <row r="37" spans="1:10" ht="12.75">
      <c r="A37" s="8" t="s">
        <v>190</v>
      </c>
      <c r="B37" s="13">
        <v>47500</v>
      </c>
      <c r="C37" s="8">
        <v>0</v>
      </c>
      <c r="D37" s="8">
        <v>50</v>
      </c>
      <c r="E37" s="9">
        <v>0.82</v>
      </c>
      <c r="F37" s="16">
        <f t="shared" si="0"/>
        <v>41</v>
      </c>
      <c r="G37" s="8">
        <v>2</v>
      </c>
      <c r="H37" s="8" t="s">
        <v>159</v>
      </c>
      <c r="I37" s="77" t="s">
        <v>52</v>
      </c>
      <c r="J37" s="19">
        <f t="shared" si="1"/>
        <v>20.5</v>
      </c>
    </row>
    <row r="38" spans="1:10" ht="12.75">
      <c r="A38" s="8" t="s">
        <v>194</v>
      </c>
      <c r="B38" s="13">
        <v>92000</v>
      </c>
      <c r="C38" s="8">
        <v>0</v>
      </c>
      <c r="D38" s="8">
        <v>80</v>
      </c>
      <c r="E38" s="9">
        <v>0.51</v>
      </c>
      <c r="F38" s="16">
        <f t="shared" si="0"/>
        <v>40.8</v>
      </c>
      <c r="G38" s="8">
        <v>2</v>
      </c>
      <c r="H38" s="8" t="s">
        <v>159</v>
      </c>
      <c r="I38" s="76" t="s">
        <v>58</v>
      </c>
      <c r="J38" s="19">
        <f t="shared" si="1"/>
        <v>20.4</v>
      </c>
    </row>
    <row r="39" spans="1:10" ht="12.75">
      <c r="A39" s="8" t="s">
        <v>195</v>
      </c>
      <c r="B39" s="13">
        <v>91250</v>
      </c>
      <c r="C39" s="8">
        <v>0</v>
      </c>
      <c r="D39" s="8">
        <v>75</v>
      </c>
      <c r="E39" s="9">
        <v>0.54</v>
      </c>
      <c r="F39" s="16">
        <f t="shared" si="0"/>
        <v>40.5</v>
      </c>
      <c r="G39" s="8">
        <v>2</v>
      </c>
      <c r="H39" s="8" t="s">
        <v>159</v>
      </c>
      <c r="I39" s="74" t="s">
        <v>65</v>
      </c>
      <c r="J39" s="19">
        <f t="shared" si="1"/>
        <v>20.25</v>
      </c>
    </row>
    <row r="40" spans="1:10" ht="12.75">
      <c r="A40" s="8" t="s">
        <v>187</v>
      </c>
      <c r="B40" s="13">
        <v>93000</v>
      </c>
      <c r="C40" s="8">
        <v>65</v>
      </c>
      <c r="D40" s="8">
        <v>0</v>
      </c>
      <c r="E40" s="9">
        <v>0.62</v>
      </c>
      <c r="F40" s="16">
        <f t="shared" si="0"/>
        <v>40.3</v>
      </c>
      <c r="G40" s="8">
        <v>2</v>
      </c>
      <c r="H40" s="8" t="s">
        <v>159</v>
      </c>
      <c r="I40" s="73" t="s">
        <v>40</v>
      </c>
      <c r="J40" s="19">
        <f t="shared" si="1"/>
        <v>20.15</v>
      </c>
    </row>
    <row r="41" spans="1:10" ht="12.75">
      <c r="A41" s="8" t="s">
        <v>180</v>
      </c>
      <c r="B41" s="13">
        <v>55000</v>
      </c>
      <c r="C41" s="8">
        <v>0</v>
      </c>
      <c r="D41" s="8">
        <v>100</v>
      </c>
      <c r="E41" s="9">
        <v>0.4</v>
      </c>
      <c r="F41" s="16">
        <f t="shared" si="0"/>
        <v>40</v>
      </c>
      <c r="G41" s="8">
        <v>2</v>
      </c>
      <c r="H41" s="8" t="s">
        <v>159</v>
      </c>
      <c r="I41" s="75" t="s">
        <v>8</v>
      </c>
      <c r="J41" s="19">
        <f t="shared" si="1"/>
        <v>20</v>
      </c>
    </row>
    <row r="42" spans="1:14" ht="12.75">
      <c r="A42" s="8" t="s">
        <v>192</v>
      </c>
      <c r="B42" s="13">
        <v>67500</v>
      </c>
      <c r="C42" s="8">
        <v>0</v>
      </c>
      <c r="D42" s="8">
        <v>50</v>
      </c>
      <c r="E42" s="9">
        <v>0.78</v>
      </c>
      <c r="F42" s="16">
        <f t="shared" si="0"/>
        <v>39</v>
      </c>
      <c r="G42" s="8">
        <v>2</v>
      </c>
      <c r="H42" s="8" t="s">
        <v>159</v>
      </c>
      <c r="I42" s="72" t="s">
        <v>250</v>
      </c>
      <c r="J42" s="19">
        <f t="shared" si="1"/>
        <v>19.5</v>
      </c>
      <c r="L42" s="56" t="s">
        <v>46</v>
      </c>
      <c r="M42" s="56" t="s">
        <v>228</v>
      </c>
      <c r="N42" s="56">
        <v>250</v>
      </c>
    </row>
    <row r="43" spans="1:10" ht="12.75">
      <c r="A43" s="8" t="s">
        <v>183</v>
      </c>
      <c r="B43" s="13">
        <v>72000</v>
      </c>
      <c r="C43" s="8">
        <v>60</v>
      </c>
      <c r="D43" s="8">
        <v>0</v>
      </c>
      <c r="E43" s="9">
        <v>0.64</v>
      </c>
      <c r="F43" s="16">
        <f t="shared" si="0"/>
        <v>38.4</v>
      </c>
      <c r="G43" s="8">
        <v>2</v>
      </c>
      <c r="H43" s="8" t="s">
        <v>159</v>
      </c>
      <c r="I43" s="75" t="s">
        <v>8</v>
      </c>
      <c r="J43" s="19">
        <f t="shared" si="1"/>
        <v>19.2</v>
      </c>
    </row>
    <row r="44" spans="1:10" ht="12.75">
      <c r="A44" s="8" t="s">
        <v>186</v>
      </c>
      <c r="B44" s="13">
        <v>87500</v>
      </c>
      <c r="C44" s="8">
        <v>0</v>
      </c>
      <c r="D44" s="8">
        <v>50</v>
      </c>
      <c r="E44" s="9">
        <v>0.72</v>
      </c>
      <c r="F44" s="16">
        <f t="shared" si="0"/>
        <v>36</v>
      </c>
      <c r="G44" s="8">
        <v>2</v>
      </c>
      <c r="H44" s="8" t="s">
        <v>159</v>
      </c>
      <c r="I44" s="75" t="s">
        <v>8</v>
      </c>
      <c r="J44" s="19">
        <f t="shared" si="1"/>
        <v>18</v>
      </c>
    </row>
    <row r="45" spans="1:10" ht="12.75">
      <c r="A45" s="8" t="s">
        <v>181</v>
      </c>
      <c r="B45" s="13">
        <v>88750</v>
      </c>
      <c r="C45" s="8">
        <v>25</v>
      </c>
      <c r="D45" s="8">
        <v>25</v>
      </c>
      <c r="E45" s="9">
        <v>0.68</v>
      </c>
      <c r="F45" s="16">
        <f t="shared" si="0"/>
        <v>34</v>
      </c>
      <c r="G45" s="8">
        <v>2</v>
      </c>
      <c r="H45" s="8" t="s">
        <v>159</v>
      </c>
      <c r="I45" s="75" t="s">
        <v>8</v>
      </c>
      <c r="J45" s="19">
        <f t="shared" si="1"/>
        <v>17</v>
      </c>
    </row>
    <row r="46" spans="1:10" ht="12.75">
      <c r="A46" s="8" t="s">
        <v>184</v>
      </c>
      <c r="B46" s="13">
        <v>67500</v>
      </c>
      <c r="C46" s="8">
        <v>0</v>
      </c>
      <c r="D46" s="8">
        <v>50</v>
      </c>
      <c r="E46" s="9">
        <v>0.65</v>
      </c>
      <c r="F46" s="16">
        <f t="shared" si="0"/>
        <v>32.5</v>
      </c>
      <c r="G46" s="8">
        <v>2</v>
      </c>
      <c r="H46" s="8" t="s">
        <v>159</v>
      </c>
      <c r="I46" s="75" t="s">
        <v>8</v>
      </c>
      <c r="J46" s="19">
        <f t="shared" si="1"/>
        <v>16.25</v>
      </c>
    </row>
    <row r="47" spans="1:10" ht="13.5" thickBot="1">
      <c r="A47" s="85" t="s">
        <v>193</v>
      </c>
      <c r="B47" s="86">
        <v>90000</v>
      </c>
      <c r="C47" s="85">
        <v>50</v>
      </c>
      <c r="D47" s="85">
        <v>0</v>
      </c>
      <c r="E47" s="87">
        <v>0.62</v>
      </c>
      <c r="F47" s="88">
        <f t="shared" si="0"/>
        <v>31</v>
      </c>
      <c r="G47" s="85">
        <v>2</v>
      </c>
      <c r="H47" s="85" t="s">
        <v>159</v>
      </c>
      <c r="I47" s="93" t="s">
        <v>58</v>
      </c>
      <c r="J47" s="90">
        <f t="shared" si="1"/>
        <v>15.5</v>
      </c>
    </row>
    <row r="48" spans="1:10" ht="12.75">
      <c r="A48" s="83" t="s">
        <v>203</v>
      </c>
      <c r="B48" s="80">
        <v>87500</v>
      </c>
      <c r="C48" s="83">
        <v>0</v>
      </c>
      <c r="D48" s="83">
        <v>50</v>
      </c>
      <c r="E48" s="81">
        <v>0.58</v>
      </c>
      <c r="F48" s="82">
        <f t="shared" si="0"/>
        <v>28.999999999999996</v>
      </c>
      <c r="G48" s="83">
        <v>1</v>
      </c>
      <c r="H48" s="83" t="s">
        <v>159</v>
      </c>
      <c r="I48" s="91" t="s">
        <v>8</v>
      </c>
      <c r="J48" s="19">
        <f t="shared" si="1"/>
        <v>28.999999999999996</v>
      </c>
    </row>
    <row r="49" spans="1:10" ht="12.75">
      <c r="A49" s="8" t="s">
        <v>204</v>
      </c>
      <c r="B49" s="13">
        <v>87500</v>
      </c>
      <c r="C49" s="8">
        <v>0</v>
      </c>
      <c r="D49" s="8">
        <v>50</v>
      </c>
      <c r="E49" s="9">
        <v>0.58</v>
      </c>
      <c r="F49" s="16">
        <f t="shared" si="0"/>
        <v>28.999999999999996</v>
      </c>
      <c r="G49" s="8">
        <v>1</v>
      </c>
      <c r="H49" s="8" t="s">
        <v>159</v>
      </c>
      <c r="I49" s="76" t="s">
        <v>58</v>
      </c>
      <c r="J49" s="19">
        <f t="shared" si="1"/>
        <v>28.999999999999996</v>
      </c>
    </row>
    <row r="50" spans="1:14" ht="12.75">
      <c r="A50" s="8" t="s">
        <v>205</v>
      </c>
      <c r="B50" s="13">
        <v>86750</v>
      </c>
      <c r="C50" s="8">
        <v>0</v>
      </c>
      <c r="D50" s="8">
        <v>45</v>
      </c>
      <c r="E50" s="8">
        <v>0.54</v>
      </c>
      <c r="F50" s="16">
        <f t="shared" si="0"/>
        <v>24.3</v>
      </c>
      <c r="G50" s="8">
        <v>1</v>
      </c>
      <c r="H50" s="8" t="s">
        <v>159</v>
      </c>
      <c r="I50" s="73" t="s">
        <v>72</v>
      </c>
      <c r="J50" s="19">
        <f t="shared" si="1"/>
        <v>24.3</v>
      </c>
      <c r="L50" s="56" t="s">
        <v>231</v>
      </c>
      <c r="M50" s="56" t="s">
        <v>228</v>
      </c>
      <c r="N50" s="56">
        <v>2576</v>
      </c>
    </row>
    <row r="51" spans="1:10" ht="12.75">
      <c r="A51" s="8" t="s">
        <v>202</v>
      </c>
      <c r="B51" s="13">
        <v>47500</v>
      </c>
      <c r="C51" s="8">
        <v>0</v>
      </c>
      <c r="D51" s="8">
        <v>50</v>
      </c>
      <c r="E51" s="9">
        <v>0.48</v>
      </c>
      <c r="F51" s="16">
        <f t="shared" si="0"/>
        <v>24</v>
      </c>
      <c r="G51" s="8">
        <v>1</v>
      </c>
      <c r="H51" s="8" t="s">
        <v>159</v>
      </c>
      <c r="I51" s="75" t="s">
        <v>8</v>
      </c>
      <c r="J51" s="19">
        <f t="shared" si="1"/>
        <v>24</v>
      </c>
    </row>
    <row r="52" spans="1:10" ht="12.75">
      <c r="A52" s="8" t="s">
        <v>201</v>
      </c>
      <c r="B52" s="13">
        <v>55250</v>
      </c>
      <c r="C52" s="8">
        <v>0</v>
      </c>
      <c r="D52" s="8">
        <v>35</v>
      </c>
      <c r="E52" s="9">
        <v>0.68</v>
      </c>
      <c r="F52" s="16">
        <f t="shared" si="0"/>
        <v>23.8</v>
      </c>
      <c r="G52" s="8">
        <v>1</v>
      </c>
      <c r="H52" s="8" t="s">
        <v>159</v>
      </c>
      <c r="I52" s="75" t="s">
        <v>8</v>
      </c>
      <c r="J52" s="19">
        <f t="shared" si="1"/>
        <v>23.8</v>
      </c>
    </row>
    <row r="53" spans="1:10" ht="12.75">
      <c r="A53" s="43" t="s">
        <v>223</v>
      </c>
      <c r="B53" s="13">
        <v>85000</v>
      </c>
      <c r="C53" s="43">
        <v>35</v>
      </c>
      <c r="D53" s="43">
        <v>5</v>
      </c>
      <c r="E53" s="9">
        <v>0.58</v>
      </c>
      <c r="F53" s="16">
        <f t="shared" si="0"/>
        <v>23.199999999999996</v>
      </c>
      <c r="G53" s="43">
        <v>1</v>
      </c>
      <c r="H53" s="8" t="s">
        <v>159</v>
      </c>
      <c r="I53" s="64" t="s">
        <v>87</v>
      </c>
      <c r="J53" s="19">
        <f t="shared" si="1"/>
        <v>23.199999999999996</v>
      </c>
    </row>
    <row r="54" spans="1:10" ht="12.75">
      <c r="A54" s="42" t="s">
        <v>199</v>
      </c>
      <c r="B54" s="13">
        <v>46000</v>
      </c>
      <c r="C54" s="42">
        <v>30</v>
      </c>
      <c r="D54" s="42">
        <v>0</v>
      </c>
      <c r="E54" s="9">
        <v>0.68</v>
      </c>
      <c r="F54" s="16">
        <f t="shared" si="0"/>
        <v>20.400000000000002</v>
      </c>
      <c r="G54" s="42">
        <v>1</v>
      </c>
      <c r="H54" s="8" t="s">
        <v>159</v>
      </c>
      <c r="I54" s="62" t="s">
        <v>8</v>
      </c>
      <c r="J54" s="19">
        <f t="shared" si="1"/>
        <v>20.400000000000002</v>
      </c>
    </row>
    <row r="55" spans="1:10" ht="12.75">
      <c r="A55" s="42" t="s">
        <v>200</v>
      </c>
      <c r="B55" s="13">
        <v>43000</v>
      </c>
      <c r="C55" s="42">
        <v>0</v>
      </c>
      <c r="D55" s="42">
        <v>20</v>
      </c>
      <c r="E55" s="9">
        <v>0.72</v>
      </c>
      <c r="F55" s="16">
        <f t="shared" si="0"/>
        <v>14.399999999999999</v>
      </c>
      <c r="G55" s="42">
        <v>1</v>
      </c>
      <c r="H55" s="8" t="s">
        <v>159</v>
      </c>
      <c r="I55" s="62" t="s">
        <v>8</v>
      </c>
      <c r="J55" s="19">
        <f t="shared" si="1"/>
        <v>14.399999999999999</v>
      </c>
    </row>
    <row r="56" spans="1:10" ht="12.75">
      <c r="A56" s="42" t="s">
        <v>198</v>
      </c>
      <c r="B56" s="13">
        <v>43500</v>
      </c>
      <c r="C56" s="42">
        <v>10</v>
      </c>
      <c r="D56" s="42">
        <v>10</v>
      </c>
      <c r="E56" s="9">
        <v>0.72</v>
      </c>
      <c r="F56" s="16">
        <f t="shared" si="0"/>
        <v>14.399999999999999</v>
      </c>
      <c r="G56" s="42">
        <v>1</v>
      </c>
      <c r="H56" s="8" t="s">
        <v>159</v>
      </c>
      <c r="I56" s="62" t="s">
        <v>8</v>
      </c>
      <c r="J56" s="19">
        <f t="shared" si="1"/>
        <v>14.399999999999999</v>
      </c>
    </row>
    <row r="57" ht="12.75">
      <c r="I57" s="14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75"/>
  <sheetViews>
    <sheetView workbookViewId="0" topLeftCell="C1">
      <pane ySplit="1" topLeftCell="BM2" activePane="bottomLeft" state="frozen"/>
      <selection pane="topLeft" activeCell="A1" sqref="A1"/>
      <selection pane="bottomLeft" activeCell="S19" sqref="S19"/>
    </sheetView>
  </sheetViews>
  <sheetFormatPr defaultColWidth="9.140625" defaultRowHeight="12.75"/>
  <cols>
    <col min="1" max="1" width="5.140625" style="0" bestFit="1" customWidth="1"/>
    <col min="2" max="2" width="6.00390625" style="0" bestFit="1" customWidth="1"/>
    <col min="3" max="3" width="6.00390625" style="115" customWidth="1"/>
    <col min="4" max="4" width="6.421875" style="0" customWidth="1"/>
    <col min="5" max="9" width="2.28125" style="95" customWidth="1"/>
    <col min="10" max="12" width="4.57421875" style="0" customWidth="1"/>
    <col min="13" max="13" width="19.140625" style="0" customWidth="1"/>
    <col min="14" max="14" width="8.28125" style="99" customWidth="1"/>
    <col min="15" max="15" width="11.28125" style="122" customWidth="1"/>
    <col min="16" max="16" width="8.28125" style="0" customWidth="1"/>
    <col min="17" max="17" width="4.421875" style="0" bestFit="1" customWidth="1"/>
    <col min="18" max="19" width="8.8515625" style="0" customWidth="1"/>
    <col min="20" max="20" width="2.140625" style="95" customWidth="1"/>
    <col min="21" max="21" width="3.421875" style="0" customWidth="1"/>
    <col min="22" max="22" width="7.421875" style="0" customWidth="1"/>
    <col min="23" max="23" width="7.28125" style="0" customWidth="1"/>
    <col min="24" max="24" width="6.421875" style="0" customWidth="1"/>
    <col min="25" max="25" width="7.421875" style="0" bestFit="1" customWidth="1"/>
    <col min="26" max="26" width="6.8515625" style="0" bestFit="1" customWidth="1"/>
    <col min="27" max="27" width="6.00390625" style="0" bestFit="1" customWidth="1"/>
    <col min="28" max="28" width="8.57421875" style="0" customWidth="1"/>
    <col min="29" max="29" width="5.8515625" style="0" customWidth="1"/>
    <col min="30" max="30" width="6.7109375" style="0" bestFit="1" customWidth="1"/>
    <col min="31" max="31" width="5.421875" style="0" bestFit="1" customWidth="1"/>
    <col min="32" max="32" width="9.421875" style="0" bestFit="1" customWidth="1"/>
    <col min="33" max="73" width="9.57421875" style="0" customWidth="1"/>
  </cols>
  <sheetData>
    <row r="1" spans="1:32" s="59" customFormat="1" ht="51.75" thickBot="1">
      <c r="A1" s="66" t="s">
        <v>247</v>
      </c>
      <c r="B1" s="66" t="s">
        <v>248</v>
      </c>
      <c r="C1" s="114" t="s">
        <v>255</v>
      </c>
      <c r="D1" s="66" t="s">
        <v>253</v>
      </c>
      <c r="E1" s="94" t="s">
        <v>210</v>
      </c>
      <c r="F1" s="94" t="s">
        <v>208</v>
      </c>
      <c r="G1" s="94" t="s">
        <v>209</v>
      </c>
      <c r="H1" s="94" t="s">
        <v>207</v>
      </c>
      <c r="I1" s="94" t="s">
        <v>251</v>
      </c>
      <c r="J1" s="58" t="s">
        <v>218</v>
      </c>
      <c r="K1" s="58" t="s">
        <v>219</v>
      </c>
      <c r="L1" s="58" t="s">
        <v>220</v>
      </c>
      <c r="M1" s="58" t="s">
        <v>0</v>
      </c>
      <c r="N1" s="108" t="s">
        <v>237</v>
      </c>
      <c r="O1" s="118" t="s">
        <v>1</v>
      </c>
      <c r="P1" s="58" t="s">
        <v>254</v>
      </c>
      <c r="Q1" s="58" t="s">
        <v>238</v>
      </c>
      <c r="R1" s="58" t="s">
        <v>227</v>
      </c>
      <c r="S1" s="58" t="s">
        <v>246</v>
      </c>
      <c r="T1" s="113" t="s">
        <v>239</v>
      </c>
      <c r="U1" s="113" t="s">
        <v>252</v>
      </c>
      <c r="V1" s="58" t="s">
        <v>2</v>
      </c>
      <c r="W1" s="58" t="s">
        <v>3</v>
      </c>
      <c r="X1" s="58" t="s">
        <v>4</v>
      </c>
      <c r="Y1" s="58" t="s">
        <v>240</v>
      </c>
      <c r="Z1" s="58" t="s">
        <v>241</v>
      </c>
      <c r="AA1" s="58" t="s">
        <v>5</v>
      </c>
      <c r="AB1" s="58" t="s">
        <v>244</v>
      </c>
      <c r="AC1" s="58" t="s">
        <v>6</v>
      </c>
      <c r="AD1" s="58" t="s">
        <v>242</v>
      </c>
      <c r="AE1" s="58" t="s">
        <v>243</v>
      </c>
      <c r="AF1" s="58" t="s">
        <v>217</v>
      </c>
    </row>
    <row r="2" spans="1:32" ht="13.5" thickTop="1">
      <c r="A2" s="67">
        <f aca="true" t="shared" si="0" ref="A2:A66">(R2/7.5)+(S2/20)+Q2*5</f>
        <v>181</v>
      </c>
      <c r="B2" s="1">
        <f aca="true" t="shared" si="1" ref="B2:B66">(S2/10)+Q2*10+(Y2+Z2+AA2)/2</f>
        <v>290</v>
      </c>
      <c r="C2" s="67">
        <f aca="true" t="shared" si="2" ref="C2:C66">(260+(Q2-3)*60)+S2/9</f>
        <v>793.3333333333334</v>
      </c>
      <c r="D2" s="67">
        <f aca="true" t="shared" si="3" ref="D2:D66">A2+B2</f>
        <v>471</v>
      </c>
      <c r="E2" s="126" t="s">
        <v>11</v>
      </c>
      <c r="F2" s="126"/>
      <c r="G2" s="126"/>
      <c r="H2" s="126"/>
      <c r="I2" s="126"/>
      <c r="J2" s="44">
        <v>0</v>
      </c>
      <c r="K2" s="44">
        <v>0</v>
      </c>
      <c r="L2" s="44">
        <v>0</v>
      </c>
      <c r="M2" s="44" t="s">
        <v>50</v>
      </c>
      <c r="N2" s="128" t="s">
        <v>46</v>
      </c>
      <c r="O2" s="132">
        <v>11559082</v>
      </c>
      <c r="P2" s="44">
        <v>6</v>
      </c>
      <c r="Q2" s="44">
        <v>8</v>
      </c>
      <c r="R2" s="44">
        <f aca="true" t="shared" si="4" ref="R2:R66">X2*P2</f>
        <v>270</v>
      </c>
      <c r="S2" s="44">
        <f aca="true" t="shared" si="5" ref="S2:S66">V2+W2+(5*Y2)</f>
        <v>2100</v>
      </c>
      <c r="T2" s="126"/>
      <c r="U2" s="44">
        <v>16</v>
      </c>
      <c r="V2" s="44">
        <v>300</v>
      </c>
      <c r="W2" s="44">
        <v>1800</v>
      </c>
      <c r="X2" s="44">
        <v>45</v>
      </c>
      <c r="Y2" s="44">
        <v>0</v>
      </c>
      <c r="Z2" s="44">
        <v>0</v>
      </c>
      <c r="AA2" s="44">
        <v>0</v>
      </c>
      <c r="AB2" s="44" t="s">
        <v>11</v>
      </c>
      <c r="AC2" s="44"/>
      <c r="AD2" s="44"/>
      <c r="AE2" s="44"/>
      <c r="AF2" s="44"/>
    </row>
    <row r="3" spans="1:32" ht="12.75">
      <c r="A3" s="67">
        <f t="shared" si="0"/>
        <v>258</v>
      </c>
      <c r="B3" s="1">
        <f t="shared" si="1"/>
        <v>325</v>
      </c>
      <c r="C3" s="67">
        <f t="shared" si="2"/>
        <v>711.1111111111111</v>
      </c>
      <c r="D3" s="67">
        <f t="shared" si="3"/>
        <v>583</v>
      </c>
      <c r="E3" s="102" t="s">
        <v>11</v>
      </c>
      <c r="F3" s="102"/>
      <c r="G3" s="102"/>
      <c r="H3" s="103" t="s">
        <v>11</v>
      </c>
      <c r="I3" s="102"/>
      <c r="J3" s="62">
        <v>120</v>
      </c>
      <c r="K3" s="62">
        <v>10</v>
      </c>
      <c r="L3" s="62">
        <v>0</v>
      </c>
      <c r="M3" s="62" t="s">
        <v>31</v>
      </c>
      <c r="N3" s="117" t="s">
        <v>8</v>
      </c>
      <c r="O3" s="119">
        <v>43675738</v>
      </c>
      <c r="P3" s="62">
        <v>8</v>
      </c>
      <c r="Q3" s="62">
        <v>7</v>
      </c>
      <c r="R3" s="63">
        <f t="shared" si="4"/>
        <v>960</v>
      </c>
      <c r="S3" s="63">
        <f t="shared" si="5"/>
        <v>1900</v>
      </c>
      <c r="T3" s="102" t="s">
        <v>29</v>
      </c>
      <c r="U3" s="62">
        <v>22</v>
      </c>
      <c r="V3" s="62">
        <v>700</v>
      </c>
      <c r="W3" s="62">
        <v>600</v>
      </c>
      <c r="X3" s="62">
        <v>120</v>
      </c>
      <c r="Y3" s="62">
        <v>120</v>
      </c>
      <c r="Z3" s="62">
        <v>10</v>
      </c>
      <c r="AA3" s="62">
        <v>0</v>
      </c>
      <c r="AB3" s="62" t="s">
        <v>11</v>
      </c>
      <c r="AC3" s="62"/>
      <c r="AD3" s="62"/>
      <c r="AE3" s="68" t="s">
        <v>11</v>
      </c>
      <c r="AF3" s="62"/>
    </row>
    <row r="4" spans="1:32" ht="12.75">
      <c r="A4" s="67">
        <f t="shared" si="0"/>
        <v>209.75</v>
      </c>
      <c r="B4" s="1">
        <f t="shared" si="1"/>
        <v>227.5</v>
      </c>
      <c r="C4" s="67">
        <f t="shared" si="2"/>
        <v>675</v>
      </c>
      <c r="D4" s="67">
        <f t="shared" si="3"/>
        <v>437.25</v>
      </c>
      <c r="E4" s="100" t="s">
        <v>11</v>
      </c>
      <c r="F4" s="100"/>
      <c r="G4" s="100"/>
      <c r="H4" s="100"/>
      <c r="I4" s="107" t="s">
        <v>11</v>
      </c>
      <c r="J4" s="43">
        <v>0</v>
      </c>
      <c r="K4" s="43">
        <v>0</v>
      </c>
      <c r="L4" s="43">
        <v>0</v>
      </c>
      <c r="M4" s="111" t="s">
        <v>92</v>
      </c>
      <c r="N4" s="129" t="s">
        <v>87</v>
      </c>
      <c r="O4" s="123">
        <v>14724001</v>
      </c>
      <c r="P4" s="64">
        <v>8</v>
      </c>
      <c r="Q4" s="64">
        <v>7</v>
      </c>
      <c r="R4" s="124">
        <f t="shared" si="4"/>
        <v>720</v>
      </c>
      <c r="S4" s="124">
        <f t="shared" si="5"/>
        <v>1575</v>
      </c>
      <c r="T4" s="125"/>
      <c r="U4" s="64">
        <v>20</v>
      </c>
      <c r="V4" s="64">
        <v>875</v>
      </c>
      <c r="W4" s="64">
        <v>700</v>
      </c>
      <c r="X4" s="64">
        <v>90</v>
      </c>
      <c r="Y4" s="64">
        <v>0</v>
      </c>
      <c r="Z4" s="64">
        <v>0</v>
      </c>
      <c r="AA4" s="64">
        <v>0</v>
      </c>
      <c r="AB4" s="43" t="s">
        <v>11</v>
      </c>
      <c r="AC4" s="43"/>
      <c r="AD4" s="43"/>
      <c r="AE4" s="43"/>
      <c r="AF4" s="71" t="s">
        <v>11</v>
      </c>
    </row>
    <row r="5" spans="1:32" ht="12.75">
      <c r="A5" s="67">
        <f t="shared" si="0"/>
        <v>158</v>
      </c>
      <c r="B5" s="1">
        <f t="shared" si="1"/>
        <v>272.5</v>
      </c>
      <c r="C5" s="67">
        <f t="shared" si="2"/>
        <v>662.2222222222222</v>
      </c>
      <c r="D5" s="67">
        <f t="shared" si="3"/>
        <v>430.5</v>
      </c>
      <c r="E5" s="100" t="s">
        <v>11</v>
      </c>
      <c r="F5" s="100"/>
      <c r="G5" s="106" t="s">
        <v>11</v>
      </c>
      <c r="H5" s="100"/>
      <c r="I5" s="100"/>
      <c r="J5" s="43">
        <v>0</v>
      </c>
      <c r="K5" s="43">
        <v>0</v>
      </c>
      <c r="L5" s="43">
        <v>25</v>
      </c>
      <c r="M5" s="43" t="s">
        <v>70</v>
      </c>
      <c r="N5" s="127" t="s">
        <v>65</v>
      </c>
      <c r="O5" s="121">
        <v>13306175</v>
      </c>
      <c r="P5" s="43">
        <v>7</v>
      </c>
      <c r="Q5" s="43">
        <v>6</v>
      </c>
      <c r="R5" s="44">
        <f t="shared" si="4"/>
        <v>210</v>
      </c>
      <c r="S5" s="44">
        <f t="shared" si="5"/>
        <v>2000</v>
      </c>
      <c r="T5" s="100"/>
      <c r="U5" s="43">
        <v>16</v>
      </c>
      <c r="V5" s="43">
        <v>1050</v>
      </c>
      <c r="W5" s="43">
        <v>950</v>
      </c>
      <c r="X5" s="43">
        <v>30</v>
      </c>
      <c r="Y5" s="43">
        <v>0</v>
      </c>
      <c r="Z5" s="43">
        <v>0</v>
      </c>
      <c r="AA5" s="43">
        <v>25</v>
      </c>
      <c r="AB5" s="43" t="s">
        <v>11</v>
      </c>
      <c r="AC5" s="43"/>
      <c r="AD5" s="70" t="s">
        <v>11</v>
      </c>
      <c r="AE5" s="43"/>
      <c r="AF5" s="43"/>
    </row>
    <row r="6" spans="1:32" ht="12.75">
      <c r="A6" s="67">
        <f t="shared" si="0"/>
        <v>214</v>
      </c>
      <c r="B6" s="1">
        <f t="shared" si="1"/>
        <v>310</v>
      </c>
      <c r="C6" s="67">
        <f t="shared" si="2"/>
        <v>662.2222222222222</v>
      </c>
      <c r="D6" s="67">
        <f t="shared" si="3"/>
        <v>524</v>
      </c>
      <c r="E6" s="100" t="s">
        <v>11</v>
      </c>
      <c r="F6" s="100"/>
      <c r="G6" s="100"/>
      <c r="H6" s="103" t="s">
        <v>11</v>
      </c>
      <c r="I6" s="100"/>
      <c r="J6" s="43">
        <v>50</v>
      </c>
      <c r="K6" s="43">
        <v>0</v>
      </c>
      <c r="L6" s="43">
        <v>0</v>
      </c>
      <c r="M6" s="43" t="s">
        <v>56</v>
      </c>
      <c r="N6" s="131" t="s">
        <v>52</v>
      </c>
      <c r="O6" s="121">
        <v>13719505</v>
      </c>
      <c r="P6" s="43">
        <v>7</v>
      </c>
      <c r="Q6" s="43">
        <v>6</v>
      </c>
      <c r="R6" s="44">
        <f t="shared" si="4"/>
        <v>630</v>
      </c>
      <c r="S6" s="44">
        <f t="shared" si="5"/>
        <v>2000</v>
      </c>
      <c r="T6" s="100"/>
      <c r="U6" s="43">
        <v>20</v>
      </c>
      <c r="V6" s="43">
        <v>750</v>
      </c>
      <c r="W6" s="43">
        <v>750</v>
      </c>
      <c r="X6" s="43">
        <v>90</v>
      </c>
      <c r="Y6" s="43">
        <v>100</v>
      </c>
      <c r="Z6" s="43">
        <v>0</v>
      </c>
      <c r="AA6" s="43">
        <v>0</v>
      </c>
      <c r="AB6" s="43" t="s">
        <v>11</v>
      </c>
      <c r="AC6" s="43"/>
      <c r="AD6" s="43"/>
      <c r="AE6" s="68" t="s">
        <v>11</v>
      </c>
      <c r="AF6" s="43"/>
    </row>
    <row r="7" spans="1:32" ht="12.75">
      <c r="A7" s="67">
        <f t="shared" si="0"/>
        <v>197</v>
      </c>
      <c r="B7" s="1">
        <f>(S7/10)+Q7*10+(Y7+Z7+AA7)/2</f>
        <v>290</v>
      </c>
      <c r="C7" s="67">
        <f t="shared" si="2"/>
        <v>651.1111111111111</v>
      </c>
      <c r="D7" s="67">
        <f t="shared" si="3"/>
        <v>487</v>
      </c>
      <c r="E7" s="100" t="s">
        <v>11</v>
      </c>
      <c r="F7" s="104" t="s">
        <v>11</v>
      </c>
      <c r="G7" s="100"/>
      <c r="H7" s="100"/>
      <c r="I7" s="100"/>
      <c r="J7" s="43">
        <v>50</v>
      </c>
      <c r="K7" s="43">
        <v>0</v>
      </c>
      <c r="L7" s="43">
        <v>30</v>
      </c>
      <c r="M7" s="43" t="s">
        <v>84</v>
      </c>
      <c r="N7" s="130" t="s">
        <v>245</v>
      </c>
      <c r="O7" s="121">
        <v>10088764</v>
      </c>
      <c r="P7" s="43">
        <v>9</v>
      </c>
      <c r="Q7" s="43">
        <v>6</v>
      </c>
      <c r="R7" s="44">
        <f>X7*P7</f>
        <v>540</v>
      </c>
      <c r="S7" s="44">
        <f>V7+W7+(5*Y7)</f>
        <v>1900</v>
      </c>
      <c r="T7" s="100"/>
      <c r="U7" s="43">
        <v>18</v>
      </c>
      <c r="V7" s="43">
        <v>825</v>
      </c>
      <c r="W7" s="43">
        <v>825</v>
      </c>
      <c r="X7" s="43">
        <v>60</v>
      </c>
      <c r="Y7" s="43">
        <v>50</v>
      </c>
      <c r="Z7" s="43">
        <v>0</v>
      </c>
      <c r="AA7" s="43">
        <v>30</v>
      </c>
      <c r="AB7" s="43" t="s">
        <v>11</v>
      </c>
      <c r="AC7" s="69" t="s">
        <v>11</v>
      </c>
      <c r="AD7" s="43"/>
      <c r="AE7" s="43"/>
      <c r="AF7" s="43"/>
    </row>
    <row r="8" spans="1:32" ht="12.75">
      <c r="A8" s="67">
        <f t="shared" si="0"/>
        <v>165</v>
      </c>
      <c r="B8" s="1">
        <f t="shared" si="1"/>
        <v>250</v>
      </c>
      <c r="C8" s="67">
        <f t="shared" si="2"/>
        <v>651.1111111111111</v>
      </c>
      <c r="D8" s="67">
        <f t="shared" si="3"/>
        <v>415</v>
      </c>
      <c r="E8" s="101" t="s">
        <v>11</v>
      </c>
      <c r="F8" s="101"/>
      <c r="G8" s="101"/>
      <c r="H8" s="101"/>
      <c r="I8" s="101"/>
      <c r="J8" s="60">
        <v>0</v>
      </c>
      <c r="K8" s="60">
        <v>0</v>
      </c>
      <c r="L8" s="60">
        <v>0</v>
      </c>
      <c r="M8" s="60" t="s">
        <v>77</v>
      </c>
      <c r="N8" s="96" t="s">
        <v>72</v>
      </c>
      <c r="O8" s="120">
        <v>12789862</v>
      </c>
      <c r="P8" s="60">
        <v>10</v>
      </c>
      <c r="Q8" s="60">
        <v>6</v>
      </c>
      <c r="R8" s="61">
        <f t="shared" si="4"/>
        <v>300</v>
      </c>
      <c r="S8" s="61">
        <f t="shared" si="5"/>
        <v>1900</v>
      </c>
      <c r="T8" s="101"/>
      <c r="U8" s="60">
        <v>20</v>
      </c>
      <c r="V8" s="60">
        <v>950</v>
      </c>
      <c r="W8" s="60">
        <v>950</v>
      </c>
      <c r="X8" s="60">
        <v>30</v>
      </c>
      <c r="Y8" s="60">
        <v>0</v>
      </c>
      <c r="Z8" s="60">
        <v>0</v>
      </c>
      <c r="AA8" s="60">
        <v>0</v>
      </c>
      <c r="AB8" s="60" t="s">
        <v>11</v>
      </c>
      <c r="AC8" s="60"/>
      <c r="AD8" s="60"/>
      <c r="AE8" s="60"/>
      <c r="AF8" s="60"/>
    </row>
    <row r="9" spans="1:32" ht="12.75">
      <c r="A9" s="67">
        <f t="shared" si="0"/>
        <v>243.33333333333334</v>
      </c>
      <c r="B9" s="1">
        <f t="shared" si="1"/>
        <v>342.5</v>
      </c>
      <c r="C9" s="67">
        <f t="shared" si="2"/>
        <v>568.8888888888889</v>
      </c>
      <c r="D9" s="67">
        <f t="shared" si="3"/>
        <v>585.8333333333334</v>
      </c>
      <c r="E9" s="101" t="s">
        <v>11</v>
      </c>
      <c r="F9" s="101" t="s">
        <v>11</v>
      </c>
      <c r="G9" s="101"/>
      <c r="H9" s="101"/>
      <c r="I9" s="101" t="s">
        <v>11</v>
      </c>
      <c r="J9" s="60">
        <v>100</v>
      </c>
      <c r="K9" s="60">
        <v>20</v>
      </c>
      <c r="L9" s="60">
        <v>125</v>
      </c>
      <c r="M9" s="60" t="s">
        <v>35</v>
      </c>
      <c r="N9" s="96" t="s">
        <v>8</v>
      </c>
      <c r="O9" s="120">
        <v>29890100</v>
      </c>
      <c r="P9" s="60">
        <v>10</v>
      </c>
      <c r="Q9" s="60">
        <v>5</v>
      </c>
      <c r="R9" s="61">
        <f t="shared" si="4"/>
        <v>1000</v>
      </c>
      <c r="S9" s="61">
        <f t="shared" si="5"/>
        <v>1700</v>
      </c>
      <c r="T9" s="101" t="s">
        <v>33</v>
      </c>
      <c r="U9" s="60">
        <v>18</v>
      </c>
      <c r="V9" s="60">
        <v>800</v>
      </c>
      <c r="W9" s="60">
        <v>400</v>
      </c>
      <c r="X9" s="60">
        <v>100</v>
      </c>
      <c r="Y9" s="60">
        <v>100</v>
      </c>
      <c r="Z9" s="60">
        <v>20</v>
      </c>
      <c r="AA9" s="60">
        <v>125</v>
      </c>
      <c r="AB9" s="60" t="s">
        <v>11</v>
      </c>
      <c r="AC9" s="60" t="s">
        <v>11</v>
      </c>
      <c r="AD9" s="60"/>
      <c r="AE9" s="60"/>
      <c r="AF9" s="60"/>
    </row>
    <row r="10" spans="1:32" ht="12.75">
      <c r="A10" s="67">
        <f t="shared" si="0"/>
        <v>130.83333333333334</v>
      </c>
      <c r="B10" s="1">
        <f t="shared" si="1"/>
        <v>230</v>
      </c>
      <c r="C10" s="67">
        <f t="shared" si="2"/>
        <v>545.5555555555555</v>
      </c>
      <c r="D10" s="67">
        <f t="shared" si="3"/>
        <v>360.83333333333337</v>
      </c>
      <c r="E10" s="100" t="s">
        <v>11</v>
      </c>
      <c r="F10" s="100"/>
      <c r="G10" s="100"/>
      <c r="H10" s="100"/>
      <c r="I10" s="107" t="s">
        <v>11</v>
      </c>
      <c r="J10" s="43">
        <v>25</v>
      </c>
      <c r="K10" s="43">
        <v>50</v>
      </c>
      <c r="L10" s="43">
        <v>75</v>
      </c>
      <c r="M10" s="111" t="s">
        <v>91</v>
      </c>
      <c r="N10" s="111" t="s">
        <v>87</v>
      </c>
      <c r="O10" s="123">
        <v>7600000</v>
      </c>
      <c r="P10" s="64">
        <v>8</v>
      </c>
      <c r="Q10" s="64">
        <v>6</v>
      </c>
      <c r="R10" s="124">
        <f t="shared" si="4"/>
        <v>400</v>
      </c>
      <c r="S10" s="124">
        <f t="shared" si="5"/>
        <v>950</v>
      </c>
      <c r="T10" s="125"/>
      <c r="U10" s="64">
        <v>15</v>
      </c>
      <c r="V10" s="64">
        <v>425</v>
      </c>
      <c r="W10" s="64">
        <v>400</v>
      </c>
      <c r="X10" s="64">
        <v>50</v>
      </c>
      <c r="Y10" s="64">
        <v>25</v>
      </c>
      <c r="Z10" s="64">
        <v>50</v>
      </c>
      <c r="AA10" s="64">
        <v>75</v>
      </c>
      <c r="AB10" s="43" t="s">
        <v>11</v>
      </c>
      <c r="AC10" s="43"/>
      <c r="AD10" s="43"/>
      <c r="AE10" s="43"/>
      <c r="AF10" s="71" t="s">
        <v>11</v>
      </c>
    </row>
    <row r="11" spans="1:32" ht="12.75">
      <c r="A11" s="67">
        <f t="shared" si="0"/>
        <v>95</v>
      </c>
      <c r="B11" s="1">
        <f t="shared" si="1"/>
        <v>290</v>
      </c>
      <c r="C11" s="67">
        <f t="shared" si="2"/>
        <v>535.5555555555555</v>
      </c>
      <c r="D11" s="67">
        <f t="shared" si="3"/>
        <v>385</v>
      </c>
      <c r="E11" s="102" t="s">
        <v>11</v>
      </c>
      <c r="F11" s="102"/>
      <c r="G11" s="102"/>
      <c r="H11" s="102"/>
      <c r="I11" s="102"/>
      <c r="J11" s="62">
        <v>75</v>
      </c>
      <c r="K11" s="62">
        <v>25</v>
      </c>
      <c r="L11" s="62">
        <v>100</v>
      </c>
      <c r="M11" s="62" t="s">
        <v>25</v>
      </c>
      <c r="N11" s="97" t="s">
        <v>8</v>
      </c>
      <c r="O11" s="119">
        <v>3628134</v>
      </c>
      <c r="P11" s="62">
        <v>7</v>
      </c>
      <c r="Q11" s="62">
        <v>5</v>
      </c>
      <c r="R11" s="63">
        <f t="shared" si="4"/>
        <v>0</v>
      </c>
      <c r="S11" s="63">
        <f t="shared" si="5"/>
        <v>1400</v>
      </c>
      <c r="T11" s="102"/>
      <c r="U11" s="62">
        <v>10</v>
      </c>
      <c r="V11" s="62">
        <v>525</v>
      </c>
      <c r="W11" s="62">
        <v>500</v>
      </c>
      <c r="X11" s="62">
        <v>0</v>
      </c>
      <c r="Y11" s="62">
        <v>75</v>
      </c>
      <c r="Z11" s="62">
        <v>25</v>
      </c>
      <c r="AA11" s="62">
        <v>100</v>
      </c>
      <c r="AB11" s="62" t="s">
        <v>11</v>
      </c>
      <c r="AC11" s="62"/>
      <c r="AD11" s="62"/>
      <c r="AE11" s="62"/>
      <c r="AF11" s="62"/>
    </row>
    <row r="12" spans="1:32" ht="12.75">
      <c r="A12" s="67">
        <f t="shared" si="0"/>
        <v>203</v>
      </c>
      <c r="B12" s="1">
        <f t="shared" si="1"/>
        <v>230</v>
      </c>
      <c r="C12" s="67">
        <f t="shared" si="2"/>
        <v>535.5555555555555</v>
      </c>
      <c r="D12" s="67">
        <f t="shared" si="3"/>
        <v>433</v>
      </c>
      <c r="E12" s="102" t="s">
        <v>11</v>
      </c>
      <c r="F12" s="102"/>
      <c r="G12" s="102"/>
      <c r="H12" s="103" t="s">
        <v>11</v>
      </c>
      <c r="I12" s="102"/>
      <c r="J12" s="62">
        <v>60</v>
      </c>
      <c r="K12" s="62">
        <v>20</v>
      </c>
      <c r="L12" s="62">
        <v>0</v>
      </c>
      <c r="M12" s="62" t="s">
        <v>30</v>
      </c>
      <c r="N12" s="97" t="s">
        <v>8</v>
      </c>
      <c r="O12" s="119">
        <v>12026598</v>
      </c>
      <c r="P12" s="62">
        <v>9</v>
      </c>
      <c r="Q12" s="62">
        <v>5</v>
      </c>
      <c r="R12" s="63">
        <f t="shared" si="4"/>
        <v>810</v>
      </c>
      <c r="S12" s="63">
        <f t="shared" si="5"/>
        <v>1400</v>
      </c>
      <c r="T12" s="102" t="s">
        <v>29</v>
      </c>
      <c r="U12" s="62">
        <v>14</v>
      </c>
      <c r="V12" s="62">
        <v>600</v>
      </c>
      <c r="W12" s="62">
        <v>500</v>
      </c>
      <c r="X12" s="62">
        <v>90</v>
      </c>
      <c r="Y12" s="62">
        <v>60</v>
      </c>
      <c r="Z12" s="62">
        <v>20</v>
      </c>
      <c r="AA12" s="62">
        <v>0</v>
      </c>
      <c r="AB12" s="62" t="s">
        <v>11</v>
      </c>
      <c r="AC12" s="62"/>
      <c r="AD12" s="62"/>
      <c r="AE12" s="68" t="s">
        <v>11</v>
      </c>
      <c r="AF12" s="62"/>
    </row>
    <row r="13" spans="1:32" ht="12.75">
      <c r="A13" s="67">
        <f t="shared" si="0"/>
        <v>123.25</v>
      </c>
      <c r="B13" s="1">
        <f t="shared" si="1"/>
        <v>220</v>
      </c>
      <c r="C13" s="67">
        <f t="shared" si="2"/>
        <v>527.2222222222222</v>
      </c>
      <c r="D13" s="67">
        <f t="shared" si="3"/>
        <v>343.25</v>
      </c>
      <c r="E13" s="100" t="s">
        <v>11</v>
      </c>
      <c r="F13" s="100"/>
      <c r="G13" s="106" t="s">
        <v>11</v>
      </c>
      <c r="H13" s="100"/>
      <c r="I13" s="100"/>
      <c r="J13" s="43">
        <v>0</v>
      </c>
      <c r="K13" s="43">
        <v>25</v>
      </c>
      <c r="L13" s="43">
        <v>50</v>
      </c>
      <c r="M13" s="43" t="s">
        <v>69</v>
      </c>
      <c r="N13" s="112" t="s">
        <v>65</v>
      </c>
      <c r="O13" s="121">
        <v>6707691</v>
      </c>
      <c r="P13" s="43">
        <v>8</v>
      </c>
      <c r="Q13" s="43">
        <v>5</v>
      </c>
      <c r="R13" s="44">
        <f t="shared" si="4"/>
        <v>240</v>
      </c>
      <c r="S13" s="44">
        <f t="shared" si="5"/>
        <v>1325</v>
      </c>
      <c r="T13" s="100"/>
      <c r="U13" s="43">
        <v>14</v>
      </c>
      <c r="V13" s="43">
        <v>650</v>
      </c>
      <c r="W13" s="43">
        <v>675</v>
      </c>
      <c r="X13" s="43">
        <v>30</v>
      </c>
      <c r="Y13" s="43">
        <v>0</v>
      </c>
      <c r="Z13" s="43">
        <v>25</v>
      </c>
      <c r="AA13" s="43">
        <v>50</v>
      </c>
      <c r="AB13" s="43" t="s">
        <v>11</v>
      </c>
      <c r="AC13" s="43"/>
      <c r="AD13" s="70" t="s">
        <v>11</v>
      </c>
      <c r="AE13" s="43"/>
      <c r="AF13" s="43"/>
    </row>
    <row r="14" spans="1:32" ht="12.75">
      <c r="A14" s="67">
        <f t="shared" si="0"/>
        <v>170</v>
      </c>
      <c r="B14" s="1">
        <f t="shared" si="1"/>
        <v>205</v>
      </c>
      <c r="C14" s="67">
        <f t="shared" si="2"/>
        <v>524.4444444444445</v>
      </c>
      <c r="D14" s="67">
        <f t="shared" si="3"/>
        <v>375</v>
      </c>
      <c r="E14" s="100" t="s">
        <v>11</v>
      </c>
      <c r="F14" s="100"/>
      <c r="G14" s="100"/>
      <c r="H14" s="100"/>
      <c r="I14" s="100"/>
      <c r="J14" s="43">
        <v>0</v>
      </c>
      <c r="K14" s="43">
        <v>25</v>
      </c>
      <c r="L14" s="43">
        <v>25</v>
      </c>
      <c r="M14" s="43" t="s">
        <v>49</v>
      </c>
      <c r="N14" s="110" t="s">
        <v>46</v>
      </c>
      <c r="O14" s="121">
        <v>5104130</v>
      </c>
      <c r="P14" s="43">
        <v>8</v>
      </c>
      <c r="Q14" s="43">
        <v>5</v>
      </c>
      <c r="R14" s="44">
        <f t="shared" si="4"/>
        <v>600</v>
      </c>
      <c r="S14" s="44">
        <f t="shared" si="5"/>
        <v>1300</v>
      </c>
      <c r="T14" s="100"/>
      <c r="U14" s="43">
        <v>12</v>
      </c>
      <c r="V14" s="43">
        <v>150</v>
      </c>
      <c r="W14" s="43">
        <v>1150</v>
      </c>
      <c r="X14" s="43">
        <v>75</v>
      </c>
      <c r="Y14" s="43">
        <v>0</v>
      </c>
      <c r="Z14" s="43">
        <v>25</v>
      </c>
      <c r="AA14" s="43">
        <v>25</v>
      </c>
      <c r="AB14" s="43" t="s">
        <v>11</v>
      </c>
      <c r="AC14" s="43"/>
      <c r="AD14" s="43"/>
      <c r="AE14" s="43"/>
      <c r="AF14" s="43"/>
    </row>
    <row r="15" spans="1:32" ht="12.75">
      <c r="A15" s="67">
        <f t="shared" si="0"/>
        <v>134</v>
      </c>
      <c r="B15" s="1">
        <f t="shared" si="1"/>
        <v>255</v>
      </c>
      <c r="C15" s="67">
        <f t="shared" si="2"/>
        <v>524.4444444444445</v>
      </c>
      <c r="D15" s="67">
        <f t="shared" si="3"/>
        <v>389</v>
      </c>
      <c r="E15" s="101" t="s">
        <v>11</v>
      </c>
      <c r="F15" s="101"/>
      <c r="G15" s="101"/>
      <c r="H15" s="101"/>
      <c r="I15" s="101"/>
      <c r="J15" s="60">
        <v>0</v>
      </c>
      <c r="K15" s="60">
        <v>50</v>
      </c>
      <c r="L15" s="60">
        <v>100</v>
      </c>
      <c r="M15" s="60" t="s">
        <v>76</v>
      </c>
      <c r="N15" s="96" t="s">
        <v>72</v>
      </c>
      <c r="O15" s="120">
        <v>6045094</v>
      </c>
      <c r="P15" s="60">
        <v>11</v>
      </c>
      <c r="Q15" s="60">
        <v>5</v>
      </c>
      <c r="R15" s="61">
        <f t="shared" si="4"/>
        <v>330</v>
      </c>
      <c r="S15" s="61">
        <f t="shared" si="5"/>
        <v>1300</v>
      </c>
      <c r="T15" s="101"/>
      <c r="U15" s="60">
        <v>15</v>
      </c>
      <c r="V15" s="60">
        <v>600</v>
      </c>
      <c r="W15" s="60">
        <v>700</v>
      </c>
      <c r="X15" s="60">
        <v>30</v>
      </c>
      <c r="Y15" s="60">
        <v>0</v>
      </c>
      <c r="Z15" s="60">
        <v>50</v>
      </c>
      <c r="AA15" s="60">
        <v>100</v>
      </c>
      <c r="AB15" s="60" t="s">
        <v>11</v>
      </c>
      <c r="AC15" s="60"/>
      <c r="AD15" s="60"/>
      <c r="AE15" s="60"/>
      <c r="AF15" s="60"/>
    </row>
    <row r="16" spans="1:32" ht="12.75">
      <c r="A16" s="67">
        <f t="shared" si="0"/>
        <v>253.5</v>
      </c>
      <c r="B16" s="1">
        <f t="shared" si="1"/>
        <v>540</v>
      </c>
      <c r="C16" s="67">
        <f>(260+(Q16-3)*60)+S16/9</f>
        <v>478.8888888888889</v>
      </c>
      <c r="D16" s="67">
        <f t="shared" si="3"/>
        <v>793.5</v>
      </c>
      <c r="E16" s="100" t="s">
        <v>11</v>
      </c>
      <c r="F16" s="100"/>
      <c r="G16" s="100"/>
      <c r="H16" s="100"/>
      <c r="I16" s="100"/>
      <c r="J16" s="43">
        <v>400</v>
      </c>
      <c r="K16" s="43">
        <v>0</v>
      </c>
      <c r="L16" s="43">
        <v>50</v>
      </c>
      <c r="M16" s="43" t="s">
        <v>63</v>
      </c>
      <c r="N16" s="105" t="s">
        <v>58</v>
      </c>
      <c r="O16" s="121">
        <v>6266207</v>
      </c>
      <c r="P16" s="43">
        <v>6</v>
      </c>
      <c r="Q16" s="43">
        <v>1</v>
      </c>
      <c r="R16" s="44">
        <f t="shared" si="4"/>
        <v>720</v>
      </c>
      <c r="S16" s="44">
        <f t="shared" si="5"/>
        <v>3050</v>
      </c>
      <c r="T16" s="100"/>
      <c r="U16" s="43">
        <v>15</v>
      </c>
      <c r="V16" s="43">
        <v>1000</v>
      </c>
      <c r="W16" s="43">
        <v>50</v>
      </c>
      <c r="X16" s="43">
        <v>120</v>
      </c>
      <c r="Y16" s="43">
        <v>400</v>
      </c>
      <c r="Z16" s="43">
        <v>0</v>
      </c>
      <c r="AA16" s="43">
        <v>50</v>
      </c>
      <c r="AB16" s="43" t="s">
        <v>11</v>
      </c>
      <c r="AC16" s="43"/>
      <c r="AD16" s="43"/>
      <c r="AE16" s="43"/>
      <c r="AF16" s="43"/>
    </row>
    <row r="17" spans="1:32" ht="12.75">
      <c r="A17" s="67">
        <f t="shared" si="0"/>
        <v>216.75</v>
      </c>
      <c r="B17" s="1">
        <f t="shared" si="1"/>
        <v>297.5</v>
      </c>
      <c r="C17" s="67">
        <f t="shared" si="2"/>
        <v>472.77777777777777</v>
      </c>
      <c r="D17" s="67">
        <f t="shared" si="3"/>
        <v>514.25</v>
      </c>
      <c r="E17" s="100" t="s">
        <v>11</v>
      </c>
      <c r="F17" s="100"/>
      <c r="G17" s="100"/>
      <c r="H17" s="103" t="s">
        <v>11</v>
      </c>
      <c r="I17" s="100"/>
      <c r="J17" s="43">
        <v>40</v>
      </c>
      <c r="K17" s="43">
        <v>50</v>
      </c>
      <c r="L17" s="43">
        <v>100</v>
      </c>
      <c r="M17" s="43" t="s">
        <v>55</v>
      </c>
      <c r="N17" s="109" t="s">
        <v>52</v>
      </c>
      <c r="O17" s="121">
        <v>6887432</v>
      </c>
      <c r="P17" s="43">
        <v>8</v>
      </c>
      <c r="Q17" s="43">
        <v>4</v>
      </c>
      <c r="R17" s="44">
        <f t="shared" si="4"/>
        <v>960</v>
      </c>
      <c r="S17" s="44">
        <f t="shared" si="5"/>
        <v>1375</v>
      </c>
      <c r="T17" s="100"/>
      <c r="U17" s="43">
        <v>10</v>
      </c>
      <c r="V17" s="43">
        <v>575</v>
      </c>
      <c r="W17" s="43">
        <v>600</v>
      </c>
      <c r="X17" s="43">
        <v>120</v>
      </c>
      <c r="Y17" s="43">
        <v>40</v>
      </c>
      <c r="Z17" s="43">
        <v>50</v>
      </c>
      <c r="AA17" s="43">
        <v>150</v>
      </c>
      <c r="AB17" s="43" t="s">
        <v>11</v>
      </c>
      <c r="AC17" s="43"/>
      <c r="AD17" s="43"/>
      <c r="AE17" s="68" t="s">
        <v>11</v>
      </c>
      <c r="AF17" s="43"/>
    </row>
    <row r="18" spans="1:32" ht="12.75">
      <c r="A18" s="67">
        <f t="shared" si="0"/>
        <v>301.25</v>
      </c>
      <c r="B18" s="1">
        <f t="shared" si="1"/>
        <v>415</v>
      </c>
      <c r="C18" s="67">
        <f t="shared" si="2"/>
        <v>447.22222222222223</v>
      </c>
      <c r="D18" s="67">
        <f t="shared" si="3"/>
        <v>716.25</v>
      </c>
      <c r="E18" s="100" t="s">
        <v>11</v>
      </c>
      <c r="F18" s="100"/>
      <c r="G18" s="100"/>
      <c r="H18" s="100"/>
      <c r="I18" s="100"/>
      <c r="J18" s="43">
        <v>275</v>
      </c>
      <c r="K18" s="43">
        <v>20</v>
      </c>
      <c r="L18" s="43">
        <v>50</v>
      </c>
      <c r="M18" s="43" t="s">
        <v>62</v>
      </c>
      <c r="N18" s="98" t="s">
        <v>58</v>
      </c>
      <c r="O18" s="121">
        <v>3110264</v>
      </c>
      <c r="P18" s="43">
        <v>9</v>
      </c>
      <c r="Q18" s="43">
        <v>2</v>
      </c>
      <c r="R18" s="44">
        <f t="shared" si="4"/>
        <v>1350</v>
      </c>
      <c r="S18" s="44">
        <f t="shared" si="5"/>
        <v>2225</v>
      </c>
      <c r="T18" s="100"/>
      <c r="U18" s="43">
        <v>11</v>
      </c>
      <c r="V18" s="43">
        <v>750</v>
      </c>
      <c r="W18" s="43">
        <v>100</v>
      </c>
      <c r="X18" s="43">
        <v>150</v>
      </c>
      <c r="Y18" s="43">
        <v>275</v>
      </c>
      <c r="Z18" s="43">
        <v>20</v>
      </c>
      <c r="AA18" s="43">
        <v>50</v>
      </c>
      <c r="AB18" s="43" t="s">
        <v>11</v>
      </c>
      <c r="AC18" s="43"/>
      <c r="AD18" s="43"/>
      <c r="AE18" s="43"/>
      <c r="AF18" s="43"/>
    </row>
    <row r="19" spans="1:32" ht="12.75">
      <c r="A19" s="67">
        <f t="shared" si="0"/>
        <v>248.5</v>
      </c>
      <c r="B19" s="1">
        <f t="shared" si="1"/>
        <v>177.5</v>
      </c>
      <c r="C19" s="67">
        <f t="shared" si="2"/>
        <v>436.6666666666667</v>
      </c>
      <c r="D19" s="67">
        <f t="shared" si="3"/>
        <v>426</v>
      </c>
      <c r="E19" s="101" t="s">
        <v>11</v>
      </c>
      <c r="F19" s="101" t="s">
        <v>11</v>
      </c>
      <c r="G19" s="101"/>
      <c r="H19" s="101"/>
      <c r="I19" s="101"/>
      <c r="J19" s="60">
        <v>30</v>
      </c>
      <c r="K19" s="60">
        <v>10</v>
      </c>
      <c r="L19" s="60">
        <v>25</v>
      </c>
      <c r="M19" s="60" t="s">
        <v>34</v>
      </c>
      <c r="N19" s="96" t="s">
        <v>8</v>
      </c>
      <c r="O19" s="120">
        <v>12483452</v>
      </c>
      <c r="P19" s="60">
        <v>11</v>
      </c>
      <c r="Q19" s="60">
        <v>4</v>
      </c>
      <c r="R19" s="61">
        <f t="shared" si="4"/>
        <v>1320</v>
      </c>
      <c r="S19" s="61">
        <f t="shared" si="5"/>
        <v>1050</v>
      </c>
      <c r="T19" s="101" t="s">
        <v>33</v>
      </c>
      <c r="U19" s="60">
        <v>16</v>
      </c>
      <c r="V19" s="60">
        <v>500</v>
      </c>
      <c r="W19" s="60">
        <v>400</v>
      </c>
      <c r="X19" s="60">
        <v>120</v>
      </c>
      <c r="Y19" s="60">
        <v>30</v>
      </c>
      <c r="Z19" s="60">
        <v>10</v>
      </c>
      <c r="AA19" s="60">
        <v>25</v>
      </c>
      <c r="AB19" s="60" t="s">
        <v>11</v>
      </c>
      <c r="AC19" s="60" t="s">
        <v>11</v>
      </c>
      <c r="AD19" s="60"/>
      <c r="AE19" s="60"/>
      <c r="AF19" s="60"/>
    </row>
    <row r="20" spans="1:32" ht="12.75">
      <c r="A20" s="67">
        <f t="shared" si="0"/>
        <v>102</v>
      </c>
      <c r="B20" s="1">
        <f t="shared" si="1"/>
        <v>150</v>
      </c>
      <c r="C20" s="67">
        <f t="shared" si="2"/>
        <v>431.1111111111111</v>
      </c>
      <c r="D20" s="67">
        <f t="shared" si="3"/>
        <v>252</v>
      </c>
      <c r="E20" s="100" t="s">
        <v>11</v>
      </c>
      <c r="F20" s="100"/>
      <c r="G20" s="106" t="s">
        <v>11</v>
      </c>
      <c r="H20" s="100"/>
      <c r="I20" s="100"/>
      <c r="J20" s="43">
        <v>0</v>
      </c>
      <c r="K20" s="43">
        <v>10</v>
      </c>
      <c r="L20" s="43">
        <v>10</v>
      </c>
      <c r="M20" s="43" t="s">
        <v>68</v>
      </c>
      <c r="N20" s="112" t="s">
        <v>65</v>
      </c>
      <c r="O20" s="121">
        <v>2823300</v>
      </c>
      <c r="P20" s="43">
        <v>8</v>
      </c>
      <c r="Q20" s="43">
        <v>4</v>
      </c>
      <c r="R20" s="44">
        <f t="shared" si="4"/>
        <v>240</v>
      </c>
      <c r="S20" s="44">
        <f t="shared" si="5"/>
        <v>1000</v>
      </c>
      <c r="T20" s="100"/>
      <c r="U20" s="43">
        <v>9</v>
      </c>
      <c r="V20" s="43">
        <v>525</v>
      </c>
      <c r="W20" s="43">
        <v>475</v>
      </c>
      <c r="X20" s="43">
        <v>30</v>
      </c>
      <c r="Y20" s="43">
        <v>0</v>
      </c>
      <c r="Z20" s="43">
        <v>10</v>
      </c>
      <c r="AA20" s="43">
        <v>10</v>
      </c>
      <c r="AB20" s="43" t="s">
        <v>11</v>
      </c>
      <c r="AC20" s="43"/>
      <c r="AD20" s="70" t="s">
        <v>11</v>
      </c>
      <c r="AE20" s="43"/>
      <c r="AF20" s="43"/>
    </row>
    <row r="21" spans="1:32" ht="12.75">
      <c r="A21" s="67">
        <f t="shared" si="0"/>
        <v>110</v>
      </c>
      <c r="B21" s="1">
        <f t="shared" si="1"/>
        <v>140</v>
      </c>
      <c r="C21" s="67">
        <f t="shared" si="2"/>
        <v>431.1111111111111</v>
      </c>
      <c r="D21" s="67">
        <f t="shared" si="3"/>
        <v>250</v>
      </c>
      <c r="E21" s="100" t="s">
        <v>11</v>
      </c>
      <c r="F21" s="100"/>
      <c r="G21" s="100"/>
      <c r="H21" s="100"/>
      <c r="I21" s="100"/>
      <c r="J21" s="43">
        <v>0</v>
      </c>
      <c r="K21" s="43">
        <v>0</v>
      </c>
      <c r="L21" s="43">
        <v>0</v>
      </c>
      <c r="M21" s="43" t="s">
        <v>48</v>
      </c>
      <c r="N21" s="110" t="s">
        <v>46</v>
      </c>
      <c r="O21" s="121">
        <v>3380866</v>
      </c>
      <c r="P21" s="43">
        <v>10</v>
      </c>
      <c r="Q21" s="43">
        <v>4</v>
      </c>
      <c r="R21" s="44">
        <f t="shared" si="4"/>
        <v>300</v>
      </c>
      <c r="S21" s="44">
        <f t="shared" si="5"/>
        <v>1000</v>
      </c>
      <c r="T21" s="100"/>
      <c r="U21" s="43">
        <v>11</v>
      </c>
      <c r="V21" s="43">
        <v>100</v>
      </c>
      <c r="W21" s="43">
        <v>900</v>
      </c>
      <c r="X21" s="43">
        <v>30</v>
      </c>
      <c r="Y21" s="43">
        <v>0</v>
      </c>
      <c r="Z21" s="43">
        <v>0</v>
      </c>
      <c r="AA21" s="43">
        <v>0</v>
      </c>
      <c r="AB21" s="43" t="s">
        <v>11</v>
      </c>
      <c r="AC21" s="43"/>
      <c r="AD21" s="43"/>
      <c r="AE21" s="43"/>
      <c r="AF21" s="43"/>
    </row>
    <row r="22" spans="1:32" ht="25.5">
      <c r="A22" s="67">
        <f t="shared" si="0"/>
        <v>154.91666666666669</v>
      </c>
      <c r="B22" s="1">
        <f t="shared" si="1"/>
        <v>162.5</v>
      </c>
      <c r="C22" s="67">
        <f t="shared" si="2"/>
        <v>422.77777777777777</v>
      </c>
      <c r="D22" s="67">
        <f t="shared" si="3"/>
        <v>317.4166666666667</v>
      </c>
      <c r="E22" s="102" t="s">
        <v>11</v>
      </c>
      <c r="F22" s="102"/>
      <c r="G22" s="106" t="s">
        <v>11</v>
      </c>
      <c r="H22" s="102"/>
      <c r="I22" s="102"/>
      <c r="J22" s="62">
        <v>35</v>
      </c>
      <c r="K22" s="62">
        <v>5</v>
      </c>
      <c r="L22" s="62">
        <v>20</v>
      </c>
      <c r="M22" s="62" t="s">
        <v>27</v>
      </c>
      <c r="N22" s="97" t="s">
        <v>8</v>
      </c>
      <c r="O22" s="119">
        <v>2856949</v>
      </c>
      <c r="P22" s="62">
        <v>7</v>
      </c>
      <c r="Q22" s="62">
        <v>4</v>
      </c>
      <c r="R22" s="63">
        <f t="shared" si="4"/>
        <v>665</v>
      </c>
      <c r="S22" s="63">
        <f t="shared" si="5"/>
        <v>925</v>
      </c>
      <c r="T22" s="102"/>
      <c r="U22" s="62">
        <v>9</v>
      </c>
      <c r="V22" s="62">
        <v>400</v>
      </c>
      <c r="W22" s="62">
        <v>350</v>
      </c>
      <c r="X22" s="62">
        <v>95</v>
      </c>
      <c r="Y22" s="62">
        <v>35</v>
      </c>
      <c r="Z22" s="62">
        <v>5</v>
      </c>
      <c r="AA22" s="62">
        <v>20</v>
      </c>
      <c r="AB22" s="62" t="s">
        <v>11</v>
      </c>
      <c r="AC22" s="62"/>
      <c r="AD22" s="70" t="s">
        <v>11</v>
      </c>
      <c r="AE22" s="62"/>
      <c r="AF22" s="62"/>
    </row>
    <row r="23" spans="1:32" ht="12.75">
      <c r="A23" s="67">
        <f t="shared" si="0"/>
        <v>154.5</v>
      </c>
      <c r="B23" s="1">
        <f t="shared" si="1"/>
        <v>150</v>
      </c>
      <c r="C23" s="67">
        <f t="shared" si="2"/>
        <v>414.44444444444446</v>
      </c>
      <c r="D23" s="67">
        <f t="shared" si="3"/>
        <v>304.5</v>
      </c>
      <c r="E23" s="102" t="s">
        <v>11</v>
      </c>
      <c r="F23" s="102"/>
      <c r="G23" s="102"/>
      <c r="H23" s="102"/>
      <c r="I23" s="102"/>
      <c r="J23" s="62">
        <v>30</v>
      </c>
      <c r="K23" s="62">
        <v>0</v>
      </c>
      <c r="L23" s="62">
        <v>20</v>
      </c>
      <c r="M23" s="62" t="s">
        <v>24</v>
      </c>
      <c r="N23" s="97" t="s">
        <v>8</v>
      </c>
      <c r="O23" s="119">
        <v>1461380</v>
      </c>
      <c r="P23" s="62">
        <v>6</v>
      </c>
      <c r="Q23" s="62">
        <v>4</v>
      </c>
      <c r="R23" s="63">
        <f t="shared" si="4"/>
        <v>690</v>
      </c>
      <c r="S23" s="63">
        <f t="shared" si="5"/>
        <v>850</v>
      </c>
      <c r="T23" s="102"/>
      <c r="U23" s="62">
        <v>10</v>
      </c>
      <c r="V23" s="62">
        <v>400</v>
      </c>
      <c r="W23" s="62">
        <v>300</v>
      </c>
      <c r="X23" s="62">
        <v>115</v>
      </c>
      <c r="Y23" s="62">
        <v>30</v>
      </c>
      <c r="Z23" s="62">
        <v>0</v>
      </c>
      <c r="AA23" s="62">
        <v>20</v>
      </c>
      <c r="AB23" s="62" t="s">
        <v>11</v>
      </c>
      <c r="AC23" s="62"/>
      <c r="AD23" s="62"/>
      <c r="AE23" s="62"/>
      <c r="AF23" s="62"/>
    </row>
    <row r="24" spans="1:32" ht="12.75">
      <c r="A24" s="67">
        <f t="shared" si="0"/>
        <v>146.5</v>
      </c>
      <c r="B24" s="1">
        <f t="shared" si="1"/>
        <v>165</v>
      </c>
      <c r="C24" s="67">
        <f t="shared" si="2"/>
        <v>414.44444444444446</v>
      </c>
      <c r="D24" s="67">
        <f t="shared" si="3"/>
        <v>311.5</v>
      </c>
      <c r="E24" s="100" t="s">
        <v>11</v>
      </c>
      <c r="F24" s="100"/>
      <c r="G24" s="100"/>
      <c r="H24" s="100"/>
      <c r="I24" s="107" t="s">
        <v>11</v>
      </c>
      <c r="J24" s="43">
        <v>50</v>
      </c>
      <c r="K24" s="43">
        <v>20</v>
      </c>
      <c r="L24" s="43">
        <v>10</v>
      </c>
      <c r="M24" s="111" t="s">
        <v>90</v>
      </c>
      <c r="N24" s="111" t="s">
        <v>87</v>
      </c>
      <c r="O24" s="123">
        <v>3535800</v>
      </c>
      <c r="P24" s="64">
        <v>9</v>
      </c>
      <c r="Q24" s="64">
        <v>4</v>
      </c>
      <c r="R24" s="124">
        <f t="shared" si="4"/>
        <v>630</v>
      </c>
      <c r="S24" s="124">
        <f t="shared" si="5"/>
        <v>850</v>
      </c>
      <c r="T24" s="125"/>
      <c r="U24" s="64">
        <v>10</v>
      </c>
      <c r="V24" s="64">
        <v>300</v>
      </c>
      <c r="W24" s="64">
        <v>300</v>
      </c>
      <c r="X24" s="64">
        <v>70</v>
      </c>
      <c r="Y24" s="64">
        <v>50</v>
      </c>
      <c r="Z24" s="64">
        <v>20</v>
      </c>
      <c r="AA24" s="64">
        <v>10</v>
      </c>
      <c r="AB24" s="43" t="s">
        <v>11</v>
      </c>
      <c r="AC24" s="43"/>
      <c r="AD24" s="43"/>
      <c r="AE24" s="43"/>
      <c r="AF24" s="71" t="s">
        <v>11</v>
      </c>
    </row>
    <row r="25" spans="1:32" ht="12.75">
      <c r="A25" s="67">
        <f t="shared" si="0"/>
        <v>290</v>
      </c>
      <c r="B25" s="1">
        <f t="shared" si="1"/>
        <v>200</v>
      </c>
      <c r="C25" s="67">
        <f t="shared" si="2"/>
        <v>404.44444444444446</v>
      </c>
      <c r="D25" s="67">
        <f t="shared" si="3"/>
        <v>490</v>
      </c>
      <c r="E25" s="100" t="s">
        <v>11</v>
      </c>
      <c r="F25" s="104" t="s">
        <v>11</v>
      </c>
      <c r="G25" s="100"/>
      <c r="H25" s="100"/>
      <c r="I25" s="100"/>
      <c r="J25" s="43">
        <v>50</v>
      </c>
      <c r="K25" s="43">
        <v>10</v>
      </c>
      <c r="L25" s="43">
        <v>20</v>
      </c>
      <c r="M25" s="43" t="s">
        <v>83</v>
      </c>
      <c r="N25" s="116" t="s">
        <v>245</v>
      </c>
      <c r="O25" s="121">
        <v>5131071</v>
      </c>
      <c r="P25" s="43">
        <v>9</v>
      </c>
      <c r="Q25" s="43">
        <v>3</v>
      </c>
      <c r="R25" s="44">
        <f t="shared" si="4"/>
        <v>1575</v>
      </c>
      <c r="S25" s="44">
        <f t="shared" si="5"/>
        <v>1300</v>
      </c>
      <c r="T25" s="100"/>
      <c r="U25" s="43">
        <v>13</v>
      </c>
      <c r="V25" s="43">
        <v>550</v>
      </c>
      <c r="W25" s="43">
        <v>500</v>
      </c>
      <c r="X25" s="43">
        <v>175</v>
      </c>
      <c r="Y25" s="43">
        <v>50</v>
      </c>
      <c r="Z25" s="43">
        <v>10</v>
      </c>
      <c r="AA25" s="43">
        <v>20</v>
      </c>
      <c r="AB25" s="43" t="s">
        <v>11</v>
      </c>
      <c r="AC25" s="69" t="s">
        <v>11</v>
      </c>
      <c r="AD25" s="43"/>
      <c r="AE25" s="43"/>
      <c r="AF25" s="43"/>
    </row>
    <row r="26" spans="1:32" ht="12.75">
      <c r="A26" s="67">
        <f t="shared" si="0"/>
        <v>177.66666666666669</v>
      </c>
      <c r="B26" s="1">
        <f t="shared" si="1"/>
        <v>212.5</v>
      </c>
      <c r="C26" s="67">
        <f t="shared" si="2"/>
        <v>393.33333333333337</v>
      </c>
      <c r="D26" s="67">
        <f t="shared" si="3"/>
        <v>390.1666666666667</v>
      </c>
      <c r="E26" s="101" t="s">
        <v>11</v>
      </c>
      <c r="F26" s="101"/>
      <c r="G26" s="101"/>
      <c r="H26" s="101"/>
      <c r="I26" s="101"/>
      <c r="J26" s="60">
        <v>0</v>
      </c>
      <c r="K26" s="60">
        <v>50</v>
      </c>
      <c r="L26" s="60">
        <v>75</v>
      </c>
      <c r="M26" s="60" t="s">
        <v>75</v>
      </c>
      <c r="N26" s="96" t="s">
        <v>72</v>
      </c>
      <c r="O26" s="120">
        <v>1768634</v>
      </c>
      <c r="P26" s="60">
        <v>11</v>
      </c>
      <c r="Q26" s="60">
        <v>3</v>
      </c>
      <c r="R26" s="61">
        <f t="shared" si="4"/>
        <v>770</v>
      </c>
      <c r="S26" s="61">
        <f t="shared" si="5"/>
        <v>1200</v>
      </c>
      <c r="T26" s="101"/>
      <c r="U26" s="60">
        <v>12</v>
      </c>
      <c r="V26" s="60">
        <v>550</v>
      </c>
      <c r="W26" s="60">
        <v>650</v>
      </c>
      <c r="X26" s="60">
        <v>70</v>
      </c>
      <c r="Y26" s="60">
        <v>0</v>
      </c>
      <c r="Z26" s="60">
        <v>50</v>
      </c>
      <c r="AA26" s="60">
        <v>75</v>
      </c>
      <c r="AB26" s="60" t="s">
        <v>11</v>
      </c>
      <c r="AC26" s="60"/>
      <c r="AD26" s="60"/>
      <c r="AE26" s="60"/>
      <c r="AF26" s="60"/>
    </row>
    <row r="27" spans="1:32" ht="12.75">
      <c r="A27" s="67">
        <f t="shared" si="0"/>
        <v>328.5</v>
      </c>
      <c r="B27" s="1">
        <f t="shared" si="1"/>
        <v>192.5</v>
      </c>
      <c r="C27" s="67">
        <f t="shared" si="2"/>
        <v>387.77777777777777</v>
      </c>
      <c r="D27" s="67">
        <f t="shared" si="3"/>
        <v>521</v>
      </c>
      <c r="E27" s="101" t="s">
        <v>11</v>
      </c>
      <c r="F27" s="101"/>
      <c r="G27" s="101"/>
      <c r="H27" s="101" t="s">
        <v>11</v>
      </c>
      <c r="I27" s="101"/>
      <c r="J27" s="60">
        <v>50</v>
      </c>
      <c r="K27" s="60">
        <v>20</v>
      </c>
      <c r="L27" s="60">
        <v>25</v>
      </c>
      <c r="M27" s="60" t="s">
        <v>43</v>
      </c>
      <c r="N27" s="96" t="s">
        <v>40</v>
      </c>
      <c r="O27" s="120">
        <v>5721889</v>
      </c>
      <c r="P27" s="60">
        <v>8</v>
      </c>
      <c r="Q27" s="60">
        <v>3</v>
      </c>
      <c r="R27" s="61">
        <f t="shared" si="4"/>
        <v>1920</v>
      </c>
      <c r="S27" s="61">
        <f t="shared" si="5"/>
        <v>1150</v>
      </c>
      <c r="T27" s="101"/>
      <c r="U27" s="60">
        <v>8</v>
      </c>
      <c r="V27" s="60">
        <v>500</v>
      </c>
      <c r="W27" s="60">
        <v>400</v>
      </c>
      <c r="X27" s="60">
        <v>240</v>
      </c>
      <c r="Y27" s="60">
        <v>50</v>
      </c>
      <c r="Z27" s="60">
        <v>20</v>
      </c>
      <c r="AA27" s="60">
        <v>25</v>
      </c>
      <c r="AB27" s="60" t="s">
        <v>11</v>
      </c>
      <c r="AC27" s="60"/>
      <c r="AD27" s="60"/>
      <c r="AE27" s="60" t="s">
        <v>11</v>
      </c>
      <c r="AF27" s="60"/>
    </row>
    <row r="28" spans="1:32" ht="12.75">
      <c r="A28" s="67">
        <f t="shared" si="0"/>
        <v>148</v>
      </c>
      <c r="B28" s="1">
        <f t="shared" si="1"/>
        <v>135</v>
      </c>
      <c r="C28" s="67">
        <f t="shared" si="2"/>
        <v>360</v>
      </c>
      <c r="D28" s="67">
        <f t="shared" si="3"/>
        <v>283</v>
      </c>
      <c r="E28" s="102" t="s">
        <v>11</v>
      </c>
      <c r="F28" s="102"/>
      <c r="G28" s="102"/>
      <c r="H28" s="103" t="s">
        <v>11</v>
      </c>
      <c r="I28" s="102"/>
      <c r="J28" s="62">
        <v>0</v>
      </c>
      <c r="K28" s="62">
        <v>30</v>
      </c>
      <c r="L28" s="62">
        <v>0</v>
      </c>
      <c r="M28" s="62" t="s">
        <v>28</v>
      </c>
      <c r="N28" s="97" t="s">
        <v>8</v>
      </c>
      <c r="O28" s="119">
        <v>3335689</v>
      </c>
      <c r="P28" s="62">
        <v>11</v>
      </c>
      <c r="Q28" s="62">
        <v>3</v>
      </c>
      <c r="R28" s="63">
        <f t="shared" si="4"/>
        <v>660</v>
      </c>
      <c r="S28" s="63">
        <f t="shared" si="5"/>
        <v>900</v>
      </c>
      <c r="T28" s="102" t="s">
        <v>29</v>
      </c>
      <c r="U28" s="62">
        <v>8</v>
      </c>
      <c r="V28" s="62">
        <v>500</v>
      </c>
      <c r="W28" s="62">
        <v>400</v>
      </c>
      <c r="X28" s="62">
        <v>60</v>
      </c>
      <c r="Y28" s="62">
        <v>0</v>
      </c>
      <c r="Z28" s="62">
        <v>30</v>
      </c>
      <c r="AA28" s="62">
        <v>0</v>
      </c>
      <c r="AB28" s="62" t="s">
        <v>11</v>
      </c>
      <c r="AC28" s="62"/>
      <c r="AD28" s="62"/>
      <c r="AE28" s="68" t="s">
        <v>11</v>
      </c>
      <c r="AF28" s="62"/>
    </row>
    <row r="29" spans="1:32" ht="12.75">
      <c r="A29" s="67">
        <f t="shared" si="0"/>
        <v>121.25</v>
      </c>
      <c r="B29" s="1">
        <f t="shared" si="1"/>
        <v>117.5</v>
      </c>
      <c r="C29" s="67">
        <f t="shared" si="2"/>
        <v>340.55555555555554</v>
      </c>
      <c r="D29" s="67">
        <f t="shared" si="3"/>
        <v>238.75</v>
      </c>
      <c r="E29" s="105" t="s">
        <v>249</v>
      </c>
      <c r="F29" s="102"/>
      <c r="G29" s="102"/>
      <c r="H29" s="102"/>
      <c r="I29" s="102"/>
      <c r="J29" s="62">
        <v>20</v>
      </c>
      <c r="K29" s="62">
        <v>0</v>
      </c>
      <c r="L29" s="62">
        <v>10</v>
      </c>
      <c r="M29" s="62" t="s">
        <v>23</v>
      </c>
      <c r="N29" s="97" t="s">
        <v>8</v>
      </c>
      <c r="O29" s="119">
        <v>939440</v>
      </c>
      <c r="P29" s="62">
        <v>7</v>
      </c>
      <c r="Q29" s="62">
        <v>3</v>
      </c>
      <c r="R29" s="63">
        <f t="shared" si="4"/>
        <v>525</v>
      </c>
      <c r="S29" s="63">
        <f t="shared" si="5"/>
        <v>725</v>
      </c>
      <c r="T29" s="102"/>
      <c r="U29" s="62">
        <v>10</v>
      </c>
      <c r="V29" s="62">
        <v>350</v>
      </c>
      <c r="W29" s="62">
        <v>275</v>
      </c>
      <c r="X29" s="62">
        <v>75</v>
      </c>
      <c r="Y29" s="62">
        <v>20</v>
      </c>
      <c r="Z29" s="62">
        <v>0</v>
      </c>
      <c r="AA29" s="62">
        <v>10</v>
      </c>
      <c r="AB29" s="65" t="s">
        <v>249</v>
      </c>
      <c r="AC29" s="62"/>
      <c r="AD29" s="62"/>
      <c r="AE29" s="62"/>
      <c r="AF29" s="62"/>
    </row>
    <row r="30" spans="1:32" ht="12.75">
      <c r="A30" s="67">
        <f t="shared" si="0"/>
        <v>290</v>
      </c>
      <c r="B30" s="1">
        <f t="shared" si="1"/>
        <v>117.5</v>
      </c>
      <c r="C30" s="67">
        <f t="shared" si="2"/>
        <v>337.77777777777777</v>
      </c>
      <c r="D30" s="67">
        <f t="shared" si="3"/>
        <v>407.5</v>
      </c>
      <c r="E30" s="101" t="s">
        <v>11</v>
      </c>
      <c r="F30" s="101" t="s">
        <v>11</v>
      </c>
      <c r="G30" s="101"/>
      <c r="H30" s="101"/>
      <c r="I30" s="101"/>
      <c r="J30" s="60">
        <v>30</v>
      </c>
      <c r="K30" s="60">
        <v>0</v>
      </c>
      <c r="L30" s="60">
        <v>5</v>
      </c>
      <c r="M30" s="60" t="s">
        <v>32</v>
      </c>
      <c r="N30" s="96" t="s">
        <v>8</v>
      </c>
      <c r="O30" s="120">
        <v>16802157</v>
      </c>
      <c r="P30" s="60">
        <v>12</v>
      </c>
      <c r="Q30" s="60">
        <v>3</v>
      </c>
      <c r="R30" s="61">
        <f t="shared" si="4"/>
        <v>1800</v>
      </c>
      <c r="S30" s="61">
        <f t="shared" si="5"/>
        <v>700</v>
      </c>
      <c r="T30" s="101" t="s">
        <v>33</v>
      </c>
      <c r="U30" s="60">
        <v>15</v>
      </c>
      <c r="V30" s="60">
        <v>250</v>
      </c>
      <c r="W30" s="60">
        <v>300</v>
      </c>
      <c r="X30" s="60">
        <v>150</v>
      </c>
      <c r="Y30" s="60">
        <v>30</v>
      </c>
      <c r="Z30" s="60">
        <v>0</v>
      </c>
      <c r="AA30" s="60">
        <v>5</v>
      </c>
      <c r="AB30" s="60" t="s">
        <v>11</v>
      </c>
      <c r="AC30" s="60" t="s">
        <v>11</v>
      </c>
      <c r="AD30" s="60"/>
      <c r="AE30" s="60"/>
      <c r="AF30" s="60"/>
    </row>
    <row r="31" spans="1:32" ht="12.75">
      <c r="A31" s="67">
        <f>(R31/7.5)+(S31/20)+Q31*5</f>
        <v>231.25</v>
      </c>
      <c r="B31" s="1">
        <f t="shared" si="1"/>
        <v>217.5</v>
      </c>
      <c r="C31" s="67">
        <f t="shared" si="2"/>
        <v>336.1111111111111</v>
      </c>
      <c r="D31" s="67">
        <f>A31+B31</f>
        <v>448.75</v>
      </c>
      <c r="E31" s="100" t="s">
        <v>11</v>
      </c>
      <c r="F31" s="104" t="s">
        <v>11</v>
      </c>
      <c r="G31" s="100"/>
      <c r="H31" s="100"/>
      <c r="I31" s="100"/>
      <c r="J31" s="43">
        <v>50</v>
      </c>
      <c r="K31" s="43">
        <v>50</v>
      </c>
      <c r="L31" s="43">
        <v>50</v>
      </c>
      <c r="M31" s="43" t="s">
        <v>82</v>
      </c>
      <c r="N31" s="116" t="s">
        <v>245</v>
      </c>
      <c r="O31" s="121">
        <v>2074860</v>
      </c>
      <c r="P31" s="43">
        <v>10</v>
      </c>
      <c r="Q31" s="43">
        <v>2</v>
      </c>
      <c r="R31" s="44">
        <f t="shared" si="4"/>
        <v>1200</v>
      </c>
      <c r="S31" s="44">
        <f t="shared" si="5"/>
        <v>1225</v>
      </c>
      <c r="T31" s="100"/>
      <c r="U31" s="43">
        <v>8</v>
      </c>
      <c r="V31" s="43">
        <v>425</v>
      </c>
      <c r="W31" s="43">
        <v>550</v>
      </c>
      <c r="X31" s="43">
        <v>120</v>
      </c>
      <c r="Y31" s="43">
        <v>50</v>
      </c>
      <c r="Z31" s="43">
        <v>50</v>
      </c>
      <c r="AA31" s="43">
        <v>50</v>
      </c>
      <c r="AB31" s="43" t="s">
        <v>11</v>
      </c>
      <c r="AC31" s="69" t="s">
        <v>11</v>
      </c>
      <c r="AD31" s="43"/>
      <c r="AE31" s="43"/>
      <c r="AF31" s="43"/>
    </row>
    <row r="32" spans="1:32" ht="25.5">
      <c r="A32" s="67">
        <f t="shared" si="0"/>
        <v>137.5</v>
      </c>
      <c r="B32" s="1">
        <f t="shared" si="1"/>
        <v>110</v>
      </c>
      <c r="C32" s="67">
        <f t="shared" si="2"/>
        <v>332.22222222222223</v>
      </c>
      <c r="D32" s="67">
        <f t="shared" si="3"/>
        <v>247.5</v>
      </c>
      <c r="E32" s="102" t="s">
        <v>11</v>
      </c>
      <c r="F32" s="104" t="s">
        <v>11</v>
      </c>
      <c r="G32" s="102"/>
      <c r="H32" s="102"/>
      <c r="I32" s="102"/>
      <c r="J32" s="62">
        <v>15</v>
      </c>
      <c r="K32" s="62">
        <v>5</v>
      </c>
      <c r="L32" s="62">
        <v>10</v>
      </c>
      <c r="M32" s="62" t="s">
        <v>26</v>
      </c>
      <c r="N32" s="97" t="s">
        <v>8</v>
      </c>
      <c r="O32" s="119">
        <v>2865997</v>
      </c>
      <c r="P32" s="62">
        <v>9</v>
      </c>
      <c r="Q32" s="62">
        <v>3</v>
      </c>
      <c r="R32" s="63">
        <f t="shared" si="4"/>
        <v>675</v>
      </c>
      <c r="S32" s="63">
        <f t="shared" si="5"/>
        <v>650</v>
      </c>
      <c r="T32" s="102"/>
      <c r="U32" s="62">
        <v>9</v>
      </c>
      <c r="V32" s="62">
        <v>300</v>
      </c>
      <c r="W32" s="62">
        <v>275</v>
      </c>
      <c r="X32" s="62">
        <v>75</v>
      </c>
      <c r="Y32" s="62">
        <v>15</v>
      </c>
      <c r="Z32" s="62">
        <v>5</v>
      </c>
      <c r="AA32" s="62">
        <v>10</v>
      </c>
      <c r="AB32" s="62" t="s">
        <v>11</v>
      </c>
      <c r="AC32" s="69" t="s">
        <v>11</v>
      </c>
      <c r="AD32" s="62"/>
      <c r="AE32" s="62"/>
      <c r="AF32" s="62"/>
    </row>
    <row r="33" spans="1:32" ht="12.75">
      <c r="A33" s="67">
        <f t="shared" si="0"/>
        <v>410</v>
      </c>
      <c r="B33" s="1">
        <f t="shared" si="1"/>
        <v>292.5</v>
      </c>
      <c r="C33" s="67">
        <f t="shared" si="2"/>
        <v>328.8888888888889</v>
      </c>
      <c r="D33" s="67">
        <f t="shared" si="3"/>
        <v>702.5</v>
      </c>
      <c r="E33" s="101" t="s">
        <v>11</v>
      </c>
      <c r="F33" s="101"/>
      <c r="G33" s="101" t="s">
        <v>11</v>
      </c>
      <c r="H33" s="101"/>
      <c r="I33" s="101"/>
      <c r="J33" s="60">
        <v>100</v>
      </c>
      <c r="K33" s="60">
        <v>25</v>
      </c>
      <c r="L33" s="60">
        <v>100</v>
      </c>
      <c r="M33" s="60" t="s">
        <v>44</v>
      </c>
      <c r="N33" s="96" t="s">
        <v>40</v>
      </c>
      <c r="O33" s="120">
        <v>8095764</v>
      </c>
      <c r="P33" s="60">
        <v>6</v>
      </c>
      <c r="Q33" s="60">
        <v>1</v>
      </c>
      <c r="R33" s="61">
        <f t="shared" si="4"/>
        <v>2400</v>
      </c>
      <c r="S33" s="61">
        <f t="shared" si="5"/>
        <v>1700</v>
      </c>
      <c r="T33" s="101"/>
      <c r="U33" s="60">
        <v>10</v>
      </c>
      <c r="V33" s="60">
        <v>675</v>
      </c>
      <c r="W33" s="60">
        <v>525</v>
      </c>
      <c r="X33" s="60">
        <v>400</v>
      </c>
      <c r="Y33" s="60">
        <v>100</v>
      </c>
      <c r="Z33" s="60">
        <v>25</v>
      </c>
      <c r="AA33" s="60">
        <v>100</v>
      </c>
      <c r="AB33" s="60" t="s">
        <v>11</v>
      </c>
      <c r="AC33" s="60"/>
      <c r="AD33" s="60" t="s">
        <v>11</v>
      </c>
      <c r="AE33" s="60"/>
      <c r="AF33" s="60"/>
    </row>
    <row r="34" spans="1:32" ht="12.75">
      <c r="A34" s="67">
        <f t="shared" si="0"/>
        <v>189.16666666666669</v>
      </c>
      <c r="B34" s="1">
        <f t="shared" si="1"/>
        <v>295</v>
      </c>
      <c r="C34" s="67">
        <f t="shared" si="2"/>
        <v>312.22222222222223</v>
      </c>
      <c r="D34" s="67">
        <f t="shared" si="3"/>
        <v>484.1666666666667</v>
      </c>
      <c r="E34" s="105" t="s">
        <v>249</v>
      </c>
      <c r="F34" s="102"/>
      <c r="G34" s="102"/>
      <c r="H34" s="102"/>
      <c r="I34" s="102"/>
      <c r="J34" s="62">
        <v>200</v>
      </c>
      <c r="K34" s="62">
        <v>10</v>
      </c>
      <c r="L34" s="62">
        <v>50</v>
      </c>
      <c r="M34" s="62" t="s">
        <v>37</v>
      </c>
      <c r="N34" s="97" t="s">
        <v>8</v>
      </c>
      <c r="O34" s="119">
        <v>1630523</v>
      </c>
      <c r="P34" s="62">
        <v>8</v>
      </c>
      <c r="Q34" s="62">
        <v>1</v>
      </c>
      <c r="R34" s="63">
        <f t="shared" si="4"/>
        <v>800</v>
      </c>
      <c r="S34" s="63">
        <f t="shared" si="5"/>
        <v>1550</v>
      </c>
      <c r="T34" s="102"/>
      <c r="U34" s="62">
        <v>8</v>
      </c>
      <c r="V34" s="62">
        <v>450</v>
      </c>
      <c r="W34" s="62">
        <v>100</v>
      </c>
      <c r="X34" s="62">
        <v>100</v>
      </c>
      <c r="Y34" s="62">
        <v>200</v>
      </c>
      <c r="Z34" s="62">
        <v>10</v>
      </c>
      <c r="AA34" s="62">
        <v>50</v>
      </c>
      <c r="AB34" s="65" t="s">
        <v>249</v>
      </c>
      <c r="AC34" s="62"/>
      <c r="AD34" s="62"/>
      <c r="AE34" s="62"/>
      <c r="AF34" s="62"/>
    </row>
    <row r="35" spans="1:32" ht="12.75">
      <c r="A35" s="67">
        <f t="shared" si="0"/>
        <v>202.75</v>
      </c>
      <c r="B35" s="1">
        <f t="shared" si="1"/>
        <v>167.5</v>
      </c>
      <c r="C35" s="67">
        <f t="shared" si="2"/>
        <v>308.3333333333333</v>
      </c>
      <c r="D35" s="67">
        <f t="shared" si="3"/>
        <v>370.25</v>
      </c>
      <c r="E35" s="105" t="s">
        <v>249</v>
      </c>
      <c r="F35" s="100"/>
      <c r="G35" s="100"/>
      <c r="H35" s="100"/>
      <c r="I35" s="100"/>
      <c r="J35" s="43">
        <v>90</v>
      </c>
      <c r="K35" s="43">
        <v>10</v>
      </c>
      <c r="L35" s="43">
        <v>0</v>
      </c>
      <c r="M35" s="43" t="s">
        <v>61</v>
      </c>
      <c r="N35" s="98" t="s">
        <v>58</v>
      </c>
      <c r="O35" s="121">
        <v>553810</v>
      </c>
      <c r="P35" s="43">
        <v>9</v>
      </c>
      <c r="Q35" s="43">
        <v>2</v>
      </c>
      <c r="R35" s="44">
        <f t="shared" si="4"/>
        <v>1080</v>
      </c>
      <c r="S35" s="44">
        <f t="shared" si="5"/>
        <v>975</v>
      </c>
      <c r="T35" s="100"/>
      <c r="U35" s="43">
        <v>5</v>
      </c>
      <c r="V35" s="43">
        <v>400</v>
      </c>
      <c r="W35" s="43">
        <v>125</v>
      </c>
      <c r="X35" s="43">
        <v>120</v>
      </c>
      <c r="Y35" s="43">
        <v>90</v>
      </c>
      <c r="Z35" s="43">
        <v>10</v>
      </c>
      <c r="AA35" s="43">
        <v>0</v>
      </c>
      <c r="AB35" s="65" t="s">
        <v>249</v>
      </c>
      <c r="AC35" s="43"/>
      <c r="AD35" s="43"/>
      <c r="AE35" s="43"/>
      <c r="AF35" s="43"/>
    </row>
    <row r="36" spans="1:32" ht="12.75">
      <c r="A36" s="67">
        <f t="shared" si="0"/>
        <v>258.75</v>
      </c>
      <c r="B36" s="1">
        <f t="shared" si="1"/>
        <v>127.5</v>
      </c>
      <c r="C36" s="67">
        <f t="shared" si="2"/>
        <v>308.3333333333333</v>
      </c>
      <c r="D36" s="67">
        <f t="shared" si="3"/>
        <v>386.25</v>
      </c>
      <c r="E36" s="100" t="s">
        <v>11</v>
      </c>
      <c r="F36" s="100"/>
      <c r="G36" s="100"/>
      <c r="H36" s="100"/>
      <c r="I36" s="100"/>
      <c r="J36" s="43">
        <v>10</v>
      </c>
      <c r="K36" s="43">
        <v>0</v>
      </c>
      <c r="L36" s="43">
        <v>10</v>
      </c>
      <c r="M36" s="43" t="s">
        <v>66</v>
      </c>
      <c r="N36" s="112" t="s">
        <v>65</v>
      </c>
      <c r="O36" s="121">
        <v>875683</v>
      </c>
      <c r="P36" s="43">
        <v>6</v>
      </c>
      <c r="Q36" s="43">
        <v>2</v>
      </c>
      <c r="R36" s="44">
        <f t="shared" si="4"/>
        <v>1500</v>
      </c>
      <c r="S36" s="44">
        <f t="shared" si="5"/>
        <v>975</v>
      </c>
      <c r="T36" s="100"/>
      <c r="U36" s="43">
        <v>7</v>
      </c>
      <c r="V36" s="43">
        <v>400</v>
      </c>
      <c r="W36" s="43">
        <v>525</v>
      </c>
      <c r="X36" s="43">
        <v>250</v>
      </c>
      <c r="Y36" s="43">
        <v>10</v>
      </c>
      <c r="Z36" s="43">
        <v>0</v>
      </c>
      <c r="AA36" s="43">
        <v>10</v>
      </c>
      <c r="AB36" s="43" t="s">
        <v>11</v>
      </c>
      <c r="AC36" s="43"/>
      <c r="AD36" s="43"/>
      <c r="AE36" s="43"/>
      <c r="AF36" s="43"/>
    </row>
    <row r="37" spans="1:32" ht="25.5">
      <c r="A37" s="67">
        <f t="shared" si="0"/>
        <v>400</v>
      </c>
      <c r="B37" s="1">
        <f t="shared" si="1"/>
        <v>187.5</v>
      </c>
      <c r="C37" s="67">
        <f t="shared" si="2"/>
        <v>306.66666666666663</v>
      </c>
      <c r="D37" s="67">
        <f t="shared" si="3"/>
        <v>587.5</v>
      </c>
      <c r="E37" s="102" t="s">
        <v>11</v>
      </c>
      <c r="F37" s="102"/>
      <c r="G37" s="102"/>
      <c r="H37" s="102"/>
      <c r="I37" s="102"/>
      <c r="J37" s="62">
        <v>0</v>
      </c>
      <c r="K37" s="62">
        <v>5</v>
      </c>
      <c r="L37" s="62">
        <v>50</v>
      </c>
      <c r="M37" s="62" t="s">
        <v>20</v>
      </c>
      <c r="N37" s="97" t="s">
        <v>8</v>
      </c>
      <c r="O37" s="119">
        <v>9035792</v>
      </c>
      <c r="P37" s="62">
        <v>4</v>
      </c>
      <c r="Q37" s="62">
        <v>1</v>
      </c>
      <c r="R37" s="63">
        <f t="shared" si="4"/>
        <v>2400</v>
      </c>
      <c r="S37" s="63">
        <f t="shared" si="5"/>
        <v>1500</v>
      </c>
      <c r="T37" s="102"/>
      <c r="U37" s="62">
        <v>20</v>
      </c>
      <c r="V37" s="62">
        <v>500</v>
      </c>
      <c r="W37" s="62">
        <v>1000</v>
      </c>
      <c r="X37" s="62">
        <v>600</v>
      </c>
      <c r="Y37" s="62">
        <v>0</v>
      </c>
      <c r="Z37" s="62">
        <v>5</v>
      </c>
      <c r="AA37" s="62">
        <v>50</v>
      </c>
      <c r="AB37" s="62" t="s">
        <v>11</v>
      </c>
      <c r="AC37" s="62"/>
      <c r="AD37" s="62"/>
      <c r="AE37" s="62"/>
      <c r="AF37" s="62"/>
    </row>
    <row r="38" spans="1:32" ht="12.75">
      <c r="A38" s="67">
        <f t="shared" si="0"/>
        <v>274</v>
      </c>
      <c r="B38" s="1">
        <f t="shared" si="1"/>
        <v>162.5</v>
      </c>
      <c r="C38" s="67">
        <f t="shared" si="2"/>
        <v>288.8888888888889</v>
      </c>
      <c r="D38" s="67">
        <f t="shared" si="3"/>
        <v>436.5</v>
      </c>
      <c r="E38" s="100" t="s">
        <v>11</v>
      </c>
      <c r="F38" s="100"/>
      <c r="G38" s="100"/>
      <c r="H38" s="100"/>
      <c r="I38" s="100"/>
      <c r="J38" s="43">
        <v>0</v>
      </c>
      <c r="K38" s="43">
        <v>25</v>
      </c>
      <c r="L38" s="43">
        <v>100</v>
      </c>
      <c r="M38" s="43" t="s">
        <v>47</v>
      </c>
      <c r="N38" s="110" t="s">
        <v>46</v>
      </c>
      <c r="O38" s="121">
        <v>1122251</v>
      </c>
      <c r="P38" s="43">
        <v>7</v>
      </c>
      <c r="Q38" s="43">
        <v>2</v>
      </c>
      <c r="R38" s="44">
        <f t="shared" si="4"/>
        <v>1680</v>
      </c>
      <c r="S38" s="44">
        <f t="shared" si="5"/>
        <v>800</v>
      </c>
      <c r="T38" s="100"/>
      <c r="U38" s="43">
        <v>10</v>
      </c>
      <c r="V38" s="43">
        <v>50</v>
      </c>
      <c r="W38" s="43">
        <v>750</v>
      </c>
      <c r="X38" s="43">
        <v>240</v>
      </c>
      <c r="Y38" s="43">
        <v>0</v>
      </c>
      <c r="Z38" s="43">
        <v>25</v>
      </c>
      <c r="AA38" s="43">
        <v>100</v>
      </c>
      <c r="AB38" s="43" t="s">
        <v>11</v>
      </c>
      <c r="AC38" s="43"/>
      <c r="AD38" s="43"/>
      <c r="AE38" s="43"/>
      <c r="AF38" s="43"/>
    </row>
    <row r="39" spans="1:32" ht="12.75">
      <c r="A39" s="67">
        <f t="shared" si="0"/>
        <v>242</v>
      </c>
      <c r="B39" s="1">
        <f t="shared" si="1"/>
        <v>120</v>
      </c>
      <c r="C39" s="67">
        <f t="shared" si="2"/>
        <v>288.8888888888889</v>
      </c>
      <c r="D39" s="67">
        <f t="shared" si="3"/>
        <v>362</v>
      </c>
      <c r="E39" s="102" t="s">
        <v>11</v>
      </c>
      <c r="F39" s="102"/>
      <c r="G39" s="106" t="s">
        <v>11</v>
      </c>
      <c r="H39" s="102"/>
      <c r="I39" s="102"/>
      <c r="J39" s="62">
        <v>20</v>
      </c>
      <c r="K39" s="62">
        <v>5</v>
      </c>
      <c r="L39" s="62">
        <v>15</v>
      </c>
      <c r="M39" s="62" t="s">
        <v>13</v>
      </c>
      <c r="N39" s="97" t="s">
        <v>8</v>
      </c>
      <c r="O39" s="119">
        <v>2283335</v>
      </c>
      <c r="P39" s="62">
        <v>8</v>
      </c>
      <c r="Q39" s="62">
        <v>2</v>
      </c>
      <c r="R39" s="63">
        <f t="shared" si="4"/>
        <v>1440</v>
      </c>
      <c r="S39" s="63">
        <f t="shared" si="5"/>
        <v>800</v>
      </c>
      <c r="T39" s="102"/>
      <c r="U39" s="62">
        <v>8</v>
      </c>
      <c r="V39" s="62">
        <v>325</v>
      </c>
      <c r="W39" s="62">
        <v>375</v>
      </c>
      <c r="X39" s="62">
        <v>180</v>
      </c>
      <c r="Y39" s="62">
        <v>20</v>
      </c>
      <c r="Z39" s="62">
        <v>5</v>
      </c>
      <c r="AA39" s="62">
        <v>15</v>
      </c>
      <c r="AB39" s="62" t="s">
        <v>11</v>
      </c>
      <c r="AC39" s="62"/>
      <c r="AD39" s="70" t="s">
        <v>11</v>
      </c>
      <c r="AE39" s="62"/>
      <c r="AF39" s="62"/>
    </row>
    <row r="40" spans="1:32" ht="12.75">
      <c r="A40" s="67">
        <f t="shared" si="0"/>
        <v>248.75</v>
      </c>
      <c r="B40" s="1">
        <f t="shared" si="1"/>
        <v>125</v>
      </c>
      <c r="C40" s="67">
        <f t="shared" si="2"/>
        <v>286.1111111111111</v>
      </c>
      <c r="D40" s="67">
        <f t="shared" si="3"/>
        <v>373.75</v>
      </c>
      <c r="E40" s="101" t="s">
        <v>11</v>
      </c>
      <c r="F40" s="101" t="s">
        <v>11</v>
      </c>
      <c r="G40" s="101"/>
      <c r="H40" s="101"/>
      <c r="I40" s="101"/>
      <c r="J40" s="60">
        <v>30</v>
      </c>
      <c r="K40" s="60">
        <v>10</v>
      </c>
      <c r="L40" s="60">
        <v>15</v>
      </c>
      <c r="M40" s="60" t="s">
        <v>42</v>
      </c>
      <c r="N40" s="96" t="s">
        <v>40</v>
      </c>
      <c r="O40" s="120">
        <v>5727059</v>
      </c>
      <c r="P40" s="60">
        <v>10</v>
      </c>
      <c r="Q40" s="60">
        <v>2</v>
      </c>
      <c r="R40" s="61">
        <f t="shared" si="4"/>
        <v>1500</v>
      </c>
      <c r="S40" s="61">
        <f t="shared" si="5"/>
        <v>775</v>
      </c>
      <c r="T40" s="101"/>
      <c r="U40" s="60">
        <v>9</v>
      </c>
      <c r="V40" s="60">
        <v>350</v>
      </c>
      <c r="W40" s="60">
        <v>275</v>
      </c>
      <c r="X40" s="60">
        <v>150</v>
      </c>
      <c r="Y40" s="60">
        <v>30</v>
      </c>
      <c r="Z40" s="60">
        <v>10</v>
      </c>
      <c r="AA40" s="60">
        <v>15</v>
      </c>
      <c r="AB40" s="60" t="s">
        <v>11</v>
      </c>
      <c r="AC40" s="60" t="s">
        <v>11</v>
      </c>
      <c r="AD40" s="60"/>
      <c r="AE40" s="60"/>
      <c r="AF40" s="60"/>
    </row>
    <row r="41" spans="1:32" ht="12.75">
      <c r="A41" s="67">
        <f t="shared" si="0"/>
        <v>325</v>
      </c>
      <c r="B41" s="1">
        <f t="shared" si="1"/>
        <v>112.5</v>
      </c>
      <c r="C41" s="67">
        <f t="shared" si="2"/>
        <v>277.77777777777777</v>
      </c>
      <c r="D41" s="67">
        <f t="shared" si="3"/>
        <v>437.5</v>
      </c>
      <c r="E41" s="102" t="s">
        <v>11</v>
      </c>
      <c r="F41" s="102"/>
      <c r="G41" s="102"/>
      <c r="H41" s="103" t="s">
        <v>11</v>
      </c>
      <c r="I41" s="102"/>
      <c r="J41" s="62">
        <v>15</v>
      </c>
      <c r="K41" s="62">
        <v>5</v>
      </c>
      <c r="L41" s="62">
        <v>25</v>
      </c>
      <c r="M41" s="62" t="s">
        <v>17</v>
      </c>
      <c r="N41" s="97" t="s">
        <v>8</v>
      </c>
      <c r="O41" s="119">
        <v>4314159</v>
      </c>
      <c r="P41" s="62">
        <v>7</v>
      </c>
      <c r="Q41" s="62">
        <v>2</v>
      </c>
      <c r="R41" s="63">
        <f t="shared" si="4"/>
        <v>2100</v>
      </c>
      <c r="S41" s="63">
        <f t="shared" si="5"/>
        <v>700</v>
      </c>
      <c r="T41" s="102"/>
      <c r="U41" s="62">
        <v>15</v>
      </c>
      <c r="V41" s="62">
        <v>375</v>
      </c>
      <c r="W41" s="62">
        <v>250</v>
      </c>
      <c r="X41" s="62">
        <v>300</v>
      </c>
      <c r="Y41" s="62">
        <v>15</v>
      </c>
      <c r="Z41" s="62">
        <v>5</v>
      </c>
      <c r="AA41" s="62">
        <v>25</v>
      </c>
      <c r="AB41" s="62" t="s">
        <v>11</v>
      </c>
      <c r="AC41" s="62"/>
      <c r="AD41" s="62"/>
      <c r="AE41" s="68" t="s">
        <v>11</v>
      </c>
      <c r="AF41" s="62"/>
    </row>
    <row r="42" spans="1:32" ht="12.75">
      <c r="A42" s="67">
        <f t="shared" si="0"/>
        <v>331.6666666666667</v>
      </c>
      <c r="B42" s="1">
        <f t="shared" si="1"/>
        <v>140</v>
      </c>
      <c r="C42" s="67">
        <f t="shared" si="2"/>
        <v>273.33333333333337</v>
      </c>
      <c r="D42" s="67">
        <f t="shared" si="3"/>
        <v>471.6666666666667</v>
      </c>
      <c r="E42" s="102" t="s">
        <v>11</v>
      </c>
      <c r="F42" s="102"/>
      <c r="G42" s="102"/>
      <c r="H42" s="102"/>
      <c r="I42" s="102"/>
      <c r="J42" s="62">
        <v>0</v>
      </c>
      <c r="K42" s="62">
        <v>5</v>
      </c>
      <c r="L42" s="62">
        <v>15</v>
      </c>
      <c r="M42" s="62" t="s">
        <v>19</v>
      </c>
      <c r="N42" s="97" t="s">
        <v>8</v>
      </c>
      <c r="O42" s="119">
        <v>5215028</v>
      </c>
      <c r="P42" s="62">
        <v>5</v>
      </c>
      <c r="Q42" s="62">
        <v>1</v>
      </c>
      <c r="R42" s="63">
        <f t="shared" si="4"/>
        <v>2000</v>
      </c>
      <c r="S42" s="63">
        <f t="shared" si="5"/>
        <v>1200</v>
      </c>
      <c r="T42" s="102"/>
      <c r="U42" s="62">
        <v>10</v>
      </c>
      <c r="V42" s="62">
        <v>400</v>
      </c>
      <c r="W42" s="62">
        <v>800</v>
      </c>
      <c r="X42" s="62">
        <v>400</v>
      </c>
      <c r="Y42" s="62">
        <v>0</v>
      </c>
      <c r="Z42" s="62">
        <v>5</v>
      </c>
      <c r="AA42" s="62">
        <v>15</v>
      </c>
      <c r="AB42" s="62" t="s">
        <v>11</v>
      </c>
      <c r="AC42" s="62"/>
      <c r="AD42" s="62"/>
      <c r="AE42" s="62"/>
      <c r="AF42" s="62"/>
    </row>
    <row r="43" spans="1:32" ht="25.5">
      <c r="A43" s="67">
        <f t="shared" si="0"/>
        <v>186.5</v>
      </c>
      <c r="B43" s="1">
        <f t="shared" si="1"/>
        <v>95</v>
      </c>
      <c r="C43" s="67">
        <f t="shared" si="2"/>
        <v>272.22222222222223</v>
      </c>
      <c r="D43" s="67">
        <f t="shared" si="3"/>
        <v>281.5</v>
      </c>
      <c r="E43" s="105" t="s">
        <v>249</v>
      </c>
      <c r="F43" s="102"/>
      <c r="G43" s="102"/>
      <c r="H43" s="102"/>
      <c r="I43" s="102"/>
      <c r="J43" s="62">
        <v>15</v>
      </c>
      <c r="K43" s="62">
        <v>0</v>
      </c>
      <c r="L43" s="62">
        <v>5</v>
      </c>
      <c r="M43" s="62" t="s">
        <v>38</v>
      </c>
      <c r="N43" s="97" t="s">
        <v>8</v>
      </c>
      <c r="O43" s="119">
        <v>0</v>
      </c>
      <c r="P43" s="62">
        <v>9</v>
      </c>
      <c r="Q43" s="62">
        <v>2</v>
      </c>
      <c r="R43" s="63">
        <f t="shared" si="4"/>
        <v>1080</v>
      </c>
      <c r="S43" s="63">
        <f t="shared" si="5"/>
        <v>650</v>
      </c>
      <c r="T43" s="102"/>
      <c r="U43" s="62">
        <v>1</v>
      </c>
      <c r="V43" s="62">
        <v>250</v>
      </c>
      <c r="W43" s="62">
        <v>325</v>
      </c>
      <c r="X43" s="62">
        <v>120</v>
      </c>
      <c r="Y43" s="62">
        <v>15</v>
      </c>
      <c r="Z43" s="62">
        <v>0</v>
      </c>
      <c r="AA43" s="62">
        <v>5</v>
      </c>
      <c r="AB43" s="65" t="s">
        <v>249</v>
      </c>
      <c r="AC43" s="62"/>
      <c r="AD43" s="62"/>
      <c r="AE43" s="62"/>
      <c r="AF43" s="62"/>
    </row>
    <row r="44" spans="1:32" ht="12.75">
      <c r="A44" s="67">
        <f t="shared" si="0"/>
        <v>186.5</v>
      </c>
      <c r="B44" s="1">
        <f t="shared" si="1"/>
        <v>97.5</v>
      </c>
      <c r="C44" s="67">
        <f t="shared" si="2"/>
        <v>272.22222222222223</v>
      </c>
      <c r="D44" s="67">
        <f t="shared" si="3"/>
        <v>284</v>
      </c>
      <c r="E44" s="105" t="s">
        <v>249</v>
      </c>
      <c r="F44" s="102"/>
      <c r="G44" s="102"/>
      <c r="H44" s="102"/>
      <c r="I44" s="102"/>
      <c r="J44" s="62">
        <v>15</v>
      </c>
      <c r="K44" s="62">
        <v>5</v>
      </c>
      <c r="L44" s="62">
        <v>5</v>
      </c>
      <c r="M44" s="62" t="s">
        <v>12</v>
      </c>
      <c r="N44" s="97" t="s">
        <v>8</v>
      </c>
      <c r="O44" s="119">
        <v>825408</v>
      </c>
      <c r="P44" s="62">
        <v>9</v>
      </c>
      <c r="Q44" s="62">
        <v>2</v>
      </c>
      <c r="R44" s="63">
        <f t="shared" si="4"/>
        <v>1080</v>
      </c>
      <c r="S44" s="63">
        <f t="shared" si="5"/>
        <v>650</v>
      </c>
      <c r="T44" s="102"/>
      <c r="U44" s="62">
        <v>5</v>
      </c>
      <c r="V44" s="62">
        <v>250</v>
      </c>
      <c r="W44" s="62">
        <v>325</v>
      </c>
      <c r="X44" s="62">
        <v>120</v>
      </c>
      <c r="Y44" s="62">
        <v>15</v>
      </c>
      <c r="Z44" s="62">
        <v>5</v>
      </c>
      <c r="AA44" s="62">
        <v>5</v>
      </c>
      <c r="AB44" s="65" t="s">
        <v>249</v>
      </c>
      <c r="AC44" s="62"/>
      <c r="AD44" s="62"/>
      <c r="AE44" s="62"/>
      <c r="AF44" s="62"/>
    </row>
    <row r="45" spans="1:32" ht="25.5">
      <c r="A45" s="67">
        <f t="shared" si="0"/>
        <v>242.5</v>
      </c>
      <c r="B45" s="1">
        <f t="shared" si="1"/>
        <v>85</v>
      </c>
      <c r="C45" s="67">
        <f t="shared" si="2"/>
        <v>272.22222222222223</v>
      </c>
      <c r="D45" s="67">
        <f t="shared" si="3"/>
        <v>327.5</v>
      </c>
      <c r="E45" s="102" t="s">
        <v>11</v>
      </c>
      <c r="F45" s="102"/>
      <c r="G45" s="102"/>
      <c r="H45" s="103" t="s">
        <v>11</v>
      </c>
      <c r="I45" s="102"/>
      <c r="J45" s="62">
        <v>0</v>
      </c>
      <c r="K45" s="62">
        <v>0</v>
      </c>
      <c r="L45" s="62">
        <v>0</v>
      </c>
      <c r="M45" s="62" t="s">
        <v>16</v>
      </c>
      <c r="N45" s="97" t="s">
        <v>8</v>
      </c>
      <c r="O45" s="119">
        <v>3560740</v>
      </c>
      <c r="P45" s="62">
        <v>10</v>
      </c>
      <c r="Q45" s="62">
        <v>2</v>
      </c>
      <c r="R45" s="63">
        <f t="shared" si="4"/>
        <v>1500</v>
      </c>
      <c r="S45" s="63">
        <f t="shared" si="5"/>
        <v>650</v>
      </c>
      <c r="T45" s="102"/>
      <c r="U45" s="62">
        <v>9</v>
      </c>
      <c r="V45" s="62">
        <v>300</v>
      </c>
      <c r="W45" s="62">
        <v>350</v>
      </c>
      <c r="X45" s="62">
        <v>150</v>
      </c>
      <c r="Y45" s="62">
        <v>0</v>
      </c>
      <c r="Z45" s="62">
        <v>0</v>
      </c>
      <c r="AA45" s="62">
        <v>0</v>
      </c>
      <c r="AB45" s="62" t="s">
        <v>11</v>
      </c>
      <c r="AC45" s="62"/>
      <c r="AD45" s="62"/>
      <c r="AE45" s="68" t="s">
        <v>11</v>
      </c>
      <c r="AF45" s="62"/>
    </row>
    <row r="46" spans="1:32" ht="12.75">
      <c r="A46" s="67">
        <f t="shared" si="0"/>
        <v>277.08333333333337</v>
      </c>
      <c r="B46" s="1">
        <f t="shared" si="1"/>
        <v>195</v>
      </c>
      <c r="C46" s="67">
        <f t="shared" si="2"/>
        <v>270.55555555555554</v>
      </c>
      <c r="D46" s="67">
        <f t="shared" si="3"/>
        <v>472.08333333333337</v>
      </c>
      <c r="E46" s="105" t="s">
        <v>249</v>
      </c>
      <c r="F46" s="100"/>
      <c r="G46" s="106" t="s">
        <v>11</v>
      </c>
      <c r="H46" s="100"/>
      <c r="I46" s="100"/>
      <c r="J46" s="43">
        <v>100</v>
      </c>
      <c r="K46" s="43">
        <v>10</v>
      </c>
      <c r="L46" s="43">
        <v>25</v>
      </c>
      <c r="M46" s="43" t="s">
        <v>60</v>
      </c>
      <c r="N46" s="98" t="s">
        <v>58</v>
      </c>
      <c r="O46" s="121">
        <v>1986141</v>
      </c>
      <c r="P46" s="43">
        <v>8</v>
      </c>
      <c r="Q46" s="43">
        <v>1</v>
      </c>
      <c r="R46" s="44">
        <f t="shared" si="4"/>
        <v>1600</v>
      </c>
      <c r="S46" s="44">
        <f t="shared" si="5"/>
        <v>1175</v>
      </c>
      <c r="T46" s="100"/>
      <c r="U46" s="43">
        <v>11</v>
      </c>
      <c r="V46" s="43">
        <v>575</v>
      </c>
      <c r="W46" s="43">
        <v>100</v>
      </c>
      <c r="X46" s="43">
        <v>200</v>
      </c>
      <c r="Y46" s="43">
        <v>100</v>
      </c>
      <c r="Z46" s="43">
        <v>10</v>
      </c>
      <c r="AA46" s="43">
        <v>25</v>
      </c>
      <c r="AB46" s="65" t="s">
        <v>249</v>
      </c>
      <c r="AC46" s="43"/>
      <c r="AD46" s="70" t="s">
        <v>11</v>
      </c>
      <c r="AE46" s="43"/>
      <c r="AF46" s="43"/>
    </row>
    <row r="47" spans="1:32" ht="12.75">
      <c r="A47" s="67">
        <f t="shared" si="0"/>
        <v>136</v>
      </c>
      <c r="B47" s="1">
        <f t="shared" si="1"/>
        <v>92.5</v>
      </c>
      <c r="C47" s="67">
        <f t="shared" si="2"/>
        <v>266.6666666666667</v>
      </c>
      <c r="D47" s="67">
        <f t="shared" si="3"/>
        <v>228.5</v>
      </c>
      <c r="E47" s="105" t="s">
        <v>249</v>
      </c>
      <c r="F47" s="100"/>
      <c r="G47" s="100"/>
      <c r="H47" s="100"/>
      <c r="I47" s="100"/>
      <c r="J47" s="43">
        <v>10</v>
      </c>
      <c r="K47" s="43">
        <v>10</v>
      </c>
      <c r="L47" s="43">
        <v>5</v>
      </c>
      <c r="M47" s="43" t="s">
        <v>54</v>
      </c>
      <c r="N47" s="109" t="s">
        <v>52</v>
      </c>
      <c r="O47" s="121">
        <v>606664</v>
      </c>
      <c r="P47" s="43">
        <v>8</v>
      </c>
      <c r="Q47" s="43">
        <v>2</v>
      </c>
      <c r="R47" s="44">
        <f t="shared" si="4"/>
        <v>720</v>
      </c>
      <c r="S47" s="44">
        <f t="shared" si="5"/>
        <v>600</v>
      </c>
      <c r="T47" s="100"/>
      <c r="U47" s="43">
        <v>5</v>
      </c>
      <c r="V47" s="43">
        <v>300</v>
      </c>
      <c r="W47" s="43">
        <v>250</v>
      </c>
      <c r="X47" s="43">
        <v>90</v>
      </c>
      <c r="Y47" s="43">
        <v>10</v>
      </c>
      <c r="Z47" s="43">
        <v>10</v>
      </c>
      <c r="AA47" s="43">
        <v>5</v>
      </c>
      <c r="AB47" s="65" t="s">
        <v>249</v>
      </c>
      <c r="AC47" s="43"/>
      <c r="AD47" s="43"/>
      <c r="AE47" s="43"/>
      <c r="AF47" s="43"/>
    </row>
    <row r="48" spans="1:32" ht="12.75">
      <c r="A48" s="67">
        <f t="shared" si="0"/>
        <v>221.33333333333334</v>
      </c>
      <c r="B48" s="1">
        <f t="shared" si="1"/>
        <v>82.5</v>
      </c>
      <c r="C48" s="67">
        <f t="shared" si="2"/>
        <v>266.6666666666667</v>
      </c>
      <c r="D48" s="67">
        <f t="shared" si="3"/>
        <v>303.83333333333337</v>
      </c>
      <c r="E48" s="100" t="s">
        <v>11</v>
      </c>
      <c r="F48" s="100"/>
      <c r="G48" s="100"/>
      <c r="H48" s="100"/>
      <c r="I48" s="107" t="s">
        <v>11</v>
      </c>
      <c r="J48" s="43">
        <v>0</v>
      </c>
      <c r="K48" s="43">
        <v>5</v>
      </c>
      <c r="L48" s="43">
        <v>0</v>
      </c>
      <c r="M48" s="111" t="s">
        <v>89</v>
      </c>
      <c r="N48" s="111" t="s">
        <v>87</v>
      </c>
      <c r="O48" s="123">
        <v>1137543</v>
      </c>
      <c r="P48" s="64">
        <v>8</v>
      </c>
      <c r="Q48" s="64">
        <v>2</v>
      </c>
      <c r="R48" s="124">
        <f t="shared" si="4"/>
        <v>1360</v>
      </c>
      <c r="S48" s="124">
        <f t="shared" si="5"/>
        <v>600</v>
      </c>
      <c r="T48" s="125"/>
      <c r="U48" s="64">
        <v>7</v>
      </c>
      <c r="V48" s="64">
        <v>300</v>
      </c>
      <c r="W48" s="64">
        <v>300</v>
      </c>
      <c r="X48" s="64">
        <v>170</v>
      </c>
      <c r="Y48" s="64">
        <v>0</v>
      </c>
      <c r="Z48" s="64">
        <v>5</v>
      </c>
      <c r="AA48" s="64">
        <v>0</v>
      </c>
      <c r="AB48" s="43" t="s">
        <v>11</v>
      </c>
      <c r="AC48" s="43"/>
      <c r="AD48" s="43"/>
      <c r="AE48" s="43"/>
      <c r="AF48" s="71" t="s">
        <v>11</v>
      </c>
    </row>
    <row r="49" spans="1:32" ht="12.75">
      <c r="A49" s="67">
        <f t="shared" si="0"/>
        <v>136</v>
      </c>
      <c r="B49" s="1">
        <f t="shared" si="1"/>
        <v>95</v>
      </c>
      <c r="C49" s="67">
        <f t="shared" si="2"/>
        <v>266.6666666666667</v>
      </c>
      <c r="D49" s="67">
        <f t="shared" si="3"/>
        <v>231</v>
      </c>
      <c r="E49" s="100" t="s">
        <v>11</v>
      </c>
      <c r="F49" s="104" t="s">
        <v>11</v>
      </c>
      <c r="G49" s="100"/>
      <c r="H49" s="100"/>
      <c r="I49" s="100"/>
      <c r="J49" s="43">
        <v>10</v>
      </c>
      <c r="K49" s="43">
        <v>10</v>
      </c>
      <c r="L49" s="43">
        <v>10</v>
      </c>
      <c r="M49" s="43" t="s">
        <v>81</v>
      </c>
      <c r="N49" s="116" t="s">
        <v>245</v>
      </c>
      <c r="O49" s="121">
        <v>1156265</v>
      </c>
      <c r="P49" s="43">
        <v>8</v>
      </c>
      <c r="Q49" s="43">
        <v>2</v>
      </c>
      <c r="R49" s="44">
        <f t="shared" si="4"/>
        <v>720</v>
      </c>
      <c r="S49" s="44">
        <f t="shared" si="5"/>
        <v>600</v>
      </c>
      <c r="T49" s="100"/>
      <c r="U49" s="43">
        <v>8</v>
      </c>
      <c r="V49" s="43">
        <v>300</v>
      </c>
      <c r="W49" s="43">
        <v>250</v>
      </c>
      <c r="X49" s="43">
        <v>90</v>
      </c>
      <c r="Y49" s="43">
        <v>10</v>
      </c>
      <c r="Z49" s="43">
        <v>10</v>
      </c>
      <c r="AA49" s="43">
        <v>10</v>
      </c>
      <c r="AB49" s="43" t="s">
        <v>11</v>
      </c>
      <c r="AC49" s="69" t="s">
        <v>11</v>
      </c>
      <c r="AD49" s="43"/>
      <c r="AE49" s="43"/>
      <c r="AF49" s="43"/>
    </row>
    <row r="50" spans="1:32" ht="12.75">
      <c r="A50" s="67">
        <f t="shared" si="0"/>
        <v>77.5</v>
      </c>
      <c r="B50" s="1">
        <f t="shared" si="1"/>
        <v>75</v>
      </c>
      <c r="C50" s="67">
        <f t="shared" si="2"/>
        <v>261.1111111111111</v>
      </c>
      <c r="D50" s="67">
        <f t="shared" si="3"/>
        <v>152.5</v>
      </c>
      <c r="E50" s="105" t="s">
        <v>249</v>
      </c>
      <c r="F50" s="102"/>
      <c r="G50" s="102"/>
      <c r="H50" s="102"/>
      <c r="I50" s="102"/>
      <c r="J50" s="62">
        <v>0</v>
      </c>
      <c r="K50" s="62">
        <v>0</v>
      </c>
      <c r="L50" s="62">
        <v>0</v>
      </c>
      <c r="M50" s="62" t="s">
        <v>22</v>
      </c>
      <c r="N50" s="97" t="s">
        <v>8</v>
      </c>
      <c r="O50" s="119">
        <v>520821</v>
      </c>
      <c r="P50" s="62">
        <v>10</v>
      </c>
      <c r="Q50" s="62">
        <v>2</v>
      </c>
      <c r="R50" s="63">
        <f t="shared" si="4"/>
        <v>300</v>
      </c>
      <c r="S50" s="63">
        <f t="shared" si="5"/>
        <v>550</v>
      </c>
      <c r="T50" s="102"/>
      <c r="U50" s="62">
        <v>5</v>
      </c>
      <c r="V50" s="62">
        <v>300</v>
      </c>
      <c r="W50" s="62">
        <v>250</v>
      </c>
      <c r="X50" s="62">
        <v>30</v>
      </c>
      <c r="Y50" s="62">
        <v>0</v>
      </c>
      <c r="Z50" s="62">
        <v>0</v>
      </c>
      <c r="AA50" s="62">
        <v>0</v>
      </c>
      <c r="AB50" s="65" t="s">
        <v>249</v>
      </c>
      <c r="AC50" s="62"/>
      <c r="AD50" s="62"/>
      <c r="AE50" s="62"/>
      <c r="AF50" s="62"/>
    </row>
    <row r="51" spans="1:32" ht="25.5">
      <c r="A51" s="67">
        <f t="shared" si="0"/>
        <v>197.5</v>
      </c>
      <c r="B51" s="1">
        <f t="shared" si="1"/>
        <v>75</v>
      </c>
      <c r="C51" s="67">
        <f t="shared" si="2"/>
        <v>261.1111111111111</v>
      </c>
      <c r="D51" s="67">
        <f t="shared" si="3"/>
        <v>272.5</v>
      </c>
      <c r="E51" s="102" t="s">
        <v>11</v>
      </c>
      <c r="F51" s="102"/>
      <c r="G51" s="102"/>
      <c r="H51" s="103" t="s">
        <v>11</v>
      </c>
      <c r="I51" s="102"/>
      <c r="J51" s="62">
        <v>0</v>
      </c>
      <c r="K51" s="62">
        <v>0</v>
      </c>
      <c r="L51" s="62">
        <v>0</v>
      </c>
      <c r="M51" s="62" t="s">
        <v>15</v>
      </c>
      <c r="N51" s="97" t="s">
        <v>8</v>
      </c>
      <c r="O51" s="119">
        <v>2530676</v>
      </c>
      <c r="P51" s="62">
        <v>10</v>
      </c>
      <c r="Q51" s="62">
        <v>2</v>
      </c>
      <c r="R51" s="63">
        <f t="shared" si="4"/>
        <v>1200</v>
      </c>
      <c r="S51" s="63">
        <f t="shared" si="5"/>
        <v>550</v>
      </c>
      <c r="T51" s="102"/>
      <c r="U51" s="62">
        <v>10</v>
      </c>
      <c r="V51" s="62">
        <v>250</v>
      </c>
      <c r="W51" s="62">
        <v>300</v>
      </c>
      <c r="X51" s="62">
        <v>120</v>
      </c>
      <c r="Y51" s="62">
        <v>0</v>
      </c>
      <c r="Z51" s="62">
        <v>0</v>
      </c>
      <c r="AA51" s="62">
        <v>0</v>
      </c>
      <c r="AB51" s="62" t="s">
        <v>11</v>
      </c>
      <c r="AC51" s="62"/>
      <c r="AD51" s="62"/>
      <c r="AE51" s="68" t="s">
        <v>11</v>
      </c>
      <c r="AF51" s="62"/>
    </row>
    <row r="52" spans="1:32" ht="12.75">
      <c r="A52" s="67">
        <f t="shared" si="0"/>
        <v>147.5</v>
      </c>
      <c r="B52" s="1">
        <f t="shared" si="1"/>
        <v>195</v>
      </c>
      <c r="C52" s="67">
        <f t="shared" si="2"/>
        <v>256.6666666666667</v>
      </c>
      <c r="D52" s="67">
        <f t="shared" si="3"/>
        <v>342.5</v>
      </c>
      <c r="E52" s="105" t="s">
        <v>249</v>
      </c>
      <c r="F52" s="102"/>
      <c r="G52" s="102"/>
      <c r="H52" s="102"/>
      <c r="I52" s="102"/>
      <c r="J52" s="62">
        <v>125</v>
      </c>
      <c r="K52" s="62">
        <v>10</v>
      </c>
      <c r="L52" s="62">
        <v>25</v>
      </c>
      <c r="M52" s="62" t="s">
        <v>36</v>
      </c>
      <c r="N52" s="97" t="s">
        <v>8</v>
      </c>
      <c r="O52" s="119">
        <v>783035</v>
      </c>
      <c r="P52" s="62">
        <v>9</v>
      </c>
      <c r="Q52" s="62">
        <v>1</v>
      </c>
      <c r="R52" s="63">
        <f t="shared" si="4"/>
        <v>675</v>
      </c>
      <c r="S52" s="63">
        <f t="shared" si="5"/>
        <v>1050</v>
      </c>
      <c r="T52" s="102"/>
      <c r="U52" s="62">
        <v>5</v>
      </c>
      <c r="V52" s="62">
        <v>375</v>
      </c>
      <c r="W52" s="62">
        <v>50</v>
      </c>
      <c r="X52" s="62">
        <v>75</v>
      </c>
      <c r="Y52" s="62">
        <v>125</v>
      </c>
      <c r="Z52" s="62">
        <v>10</v>
      </c>
      <c r="AA52" s="62">
        <v>25</v>
      </c>
      <c r="AB52" s="65" t="s">
        <v>249</v>
      </c>
      <c r="AC52" s="62"/>
      <c r="AD52" s="62"/>
      <c r="AE52" s="62"/>
      <c r="AF52" s="62"/>
    </row>
    <row r="53" spans="1:32" ht="12.75">
      <c r="A53" s="67">
        <f t="shared" si="0"/>
        <v>292.5</v>
      </c>
      <c r="B53" s="1">
        <f t="shared" si="1"/>
        <v>105</v>
      </c>
      <c r="C53" s="67">
        <f t="shared" si="2"/>
        <v>245.55555555555554</v>
      </c>
      <c r="D53" s="67">
        <f t="shared" si="3"/>
        <v>397.5</v>
      </c>
      <c r="E53" s="101" t="s">
        <v>11</v>
      </c>
      <c r="F53" s="101"/>
      <c r="G53" s="101"/>
      <c r="H53" s="101"/>
      <c r="I53" s="101"/>
      <c r="J53" s="60">
        <v>0</v>
      </c>
      <c r="K53" s="60">
        <v>0</v>
      </c>
      <c r="L53" s="60">
        <v>0</v>
      </c>
      <c r="M53" s="60" t="s">
        <v>41</v>
      </c>
      <c r="N53" s="96" t="s">
        <v>40</v>
      </c>
      <c r="O53" s="120">
        <v>1354955</v>
      </c>
      <c r="P53" s="60">
        <v>9</v>
      </c>
      <c r="Q53" s="60">
        <v>1</v>
      </c>
      <c r="R53" s="61">
        <f t="shared" si="4"/>
        <v>1800</v>
      </c>
      <c r="S53" s="61">
        <f t="shared" si="5"/>
        <v>950</v>
      </c>
      <c r="T53" s="101"/>
      <c r="U53" s="60">
        <v>7</v>
      </c>
      <c r="V53" s="60">
        <v>400</v>
      </c>
      <c r="W53" s="60">
        <v>550</v>
      </c>
      <c r="X53" s="60">
        <v>200</v>
      </c>
      <c r="Y53" s="60">
        <v>0</v>
      </c>
      <c r="Z53" s="60">
        <v>0</v>
      </c>
      <c r="AA53" s="60">
        <v>0</v>
      </c>
      <c r="AB53" s="60" t="s">
        <v>11</v>
      </c>
      <c r="AC53" s="60"/>
      <c r="AD53" s="60"/>
      <c r="AE53" s="60"/>
      <c r="AF53" s="60"/>
    </row>
    <row r="54" spans="1:32" ht="12.75">
      <c r="A54" s="67">
        <f t="shared" si="0"/>
        <v>232.5</v>
      </c>
      <c r="B54" s="1">
        <f t="shared" si="1"/>
        <v>110</v>
      </c>
      <c r="C54" s="67">
        <f t="shared" si="2"/>
        <v>245.55555555555554</v>
      </c>
      <c r="D54" s="67">
        <f t="shared" si="3"/>
        <v>342.5</v>
      </c>
      <c r="E54" s="100" t="s">
        <v>11</v>
      </c>
      <c r="F54" s="100"/>
      <c r="G54" s="100"/>
      <c r="H54" s="103" t="s">
        <v>11</v>
      </c>
      <c r="I54" s="100"/>
      <c r="J54" s="43">
        <v>0</v>
      </c>
      <c r="K54" s="43">
        <v>10</v>
      </c>
      <c r="L54" s="43">
        <v>0</v>
      </c>
      <c r="M54" s="43" t="s">
        <v>53</v>
      </c>
      <c r="N54" s="109" t="s">
        <v>52</v>
      </c>
      <c r="O54" s="121">
        <v>1792187</v>
      </c>
      <c r="P54" s="43">
        <v>9</v>
      </c>
      <c r="Q54" s="43">
        <v>1</v>
      </c>
      <c r="R54" s="44">
        <f t="shared" si="4"/>
        <v>1350</v>
      </c>
      <c r="S54" s="44">
        <f t="shared" si="5"/>
        <v>950</v>
      </c>
      <c r="T54" s="100"/>
      <c r="U54" s="43">
        <v>7</v>
      </c>
      <c r="V54" s="43">
        <v>500</v>
      </c>
      <c r="W54" s="43">
        <v>450</v>
      </c>
      <c r="X54" s="43">
        <v>150</v>
      </c>
      <c r="Y54" s="43">
        <v>0</v>
      </c>
      <c r="Z54" s="43">
        <v>10</v>
      </c>
      <c r="AA54" s="43">
        <v>0</v>
      </c>
      <c r="AB54" s="43" t="s">
        <v>11</v>
      </c>
      <c r="AC54" s="43"/>
      <c r="AD54" s="43"/>
      <c r="AE54" s="68" t="s">
        <v>11</v>
      </c>
      <c r="AF54" s="43"/>
    </row>
    <row r="55" spans="1:32" ht="12.75">
      <c r="A55" s="67">
        <f t="shared" si="0"/>
        <v>210</v>
      </c>
      <c r="B55" s="1">
        <f t="shared" si="1"/>
        <v>105</v>
      </c>
      <c r="C55" s="67">
        <f t="shared" si="2"/>
        <v>240</v>
      </c>
      <c r="D55" s="67">
        <f t="shared" si="3"/>
        <v>315</v>
      </c>
      <c r="E55" s="102" t="s">
        <v>11</v>
      </c>
      <c r="F55" s="102"/>
      <c r="G55" s="102"/>
      <c r="H55" s="102"/>
      <c r="I55" s="102"/>
      <c r="J55" s="62">
        <v>0</v>
      </c>
      <c r="K55" s="62">
        <v>5</v>
      </c>
      <c r="L55" s="62">
        <v>5</v>
      </c>
      <c r="M55" s="62" t="s">
        <v>18</v>
      </c>
      <c r="N55" s="97" t="s">
        <v>8</v>
      </c>
      <c r="O55" s="119">
        <v>1791393</v>
      </c>
      <c r="P55" s="62">
        <v>6</v>
      </c>
      <c r="Q55" s="62">
        <v>1</v>
      </c>
      <c r="R55" s="63">
        <f t="shared" si="4"/>
        <v>1200</v>
      </c>
      <c r="S55" s="63">
        <f t="shared" si="5"/>
        <v>900</v>
      </c>
      <c r="T55" s="102"/>
      <c r="U55" s="62">
        <v>10</v>
      </c>
      <c r="V55" s="62">
        <v>300</v>
      </c>
      <c r="W55" s="62">
        <v>600</v>
      </c>
      <c r="X55" s="62">
        <v>200</v>
      </c>
      <c r="Y55" s="62">
        <v>0</v>
      </c>
      <c r="Z55" s="62">
        <v>5</v>
      </c>
      <c r="AA55" s="62">
        <v>5</v>
      </c>
      <c r="AB55" s="62" t="s">
        <v>11</v>
      </c>
      <c r="AC55" s="62"/>
      <c r="AD55" s="62"/>
      <c r="AE55" s="62"/>
      <c r="AF55" s="62"/>
    </row>
    <row r="56" spans="1:32" ht="12.75">
      <c r="A56" s="67">
        <f t="shared" si="0"/>
        <v>123.5</v>
      </c>
      <c r="B56" s="1">
        <f t="shared" si="1"/>
        <v>62.5</v>
      </c>
      <c r="C56" s="67">
        <f t="shared" si="2"/>
        <v>238.88888888888889</v>
      </c>
      <c r="D56" s="67">
        <f t="shared" si="3"/>
        <v>186</v>
      </c>
      <c r="E56" s="100" t="s">
        <v>11</v>
      </c>
      <c r="F56" s="100"/>
      <c r="G56" s="100"/>
      <c r="H56" s="100"/>
      <c r="I56" s="107" t="s">
        <v>11</v>
      </c>
      <c r="J56" s="43">
        <v>0</v>
      </c>
      <c r="K56" s="43">
        <v>10</v>
      </c>
      <c r="L56" s="43">
        <v>5</v>
      </c>
      <c r="M56" s="111" t="s">
        <v>88</v>
      </c>
      <c r="N56" s="111" t="s">
        <v>87</v>
      </c>
      <c r="O56" s="123">
        <v>435900</v>
      </c>
      <c r="P56" s="64">
        <v>9</v>
      </c>
      <c r="Q56" s="64">
        <v>2</v>
      </c>
      <c r="R56" s="124">
        <f t="shared" si="4"/>
        <v>720</v>
      </c>
      <c r="S56" s="124">
        <f t="shared" si="5"/>
        <v>350</v>
      </c>
      <c r="T56" s="125"/>
      <c r="U56" s="64">
        <v>5</v>
      </c>
      <c r="V56" s="64">
        <v>150</v>
      </c>
      <c r="W56" s="64">
        <v>200</v>
      </c>
      <c r="X56" s="64">
        <v>80</v>
      </c>
      <c r="Y56" s="64">
        <v>0</v>
      </c>
      <c r="Z56" s="64">
        <v>10</v>
      </c>
      <c r="AA56" s="64">
        <v>5</v>
      </c>
      <c r="AB56" s="43" t="s">
        <v>11</v>
      </c>
      <c r="AC56" s="43"/>
      <c r="AD56" s="43"/>
      <c r="AE56" s="43"/>
      <c r="AF56" s="71" t="s">
        <v>11</v>
      </c>
    </row>
    <row r="57" spans="1:32" ht="12.75">
      <c r="A57" s="67">
        <f t="shared" si="0"/>
        <v>233.5</v>
      </c>
      <c r="B57" s="1">
        <f t="shared" si="1"/>
        <v>87.5</v>
      </c>
      <c r="C57" s="67">
        <f t="shared" si="2"/>
        <v>212.22222222222223</v>
      </c>
      <c r="D57" s="67">
        <f t="shared" si="3"/>
        <v>321</v>
      </c>
      <c r="E57" s="102" t="s">
        <v>11</v>
      </c>
      <c r="F57" s="104" t="s">
        <v>11</v>
      </c>
      <c r="G57" s="102"/>
      <c r="H57" s="102"/>
      <c r="I57" s="102"/>
      <c r="J57" s="62">
        <v>0</v>
      </c>
      <c r="K57" s="62">
        <v>10</v>
      </c>
      <c r="L57" s="62">
        <v>15</v>
      </c>
      <c r="M57" s="62" t="s">
        <v>14</v>
      </c>
      <c r="N57" s="97" t="s">
        <v>8</v>
      </c>
      <c r="O57" s="119">
        <v>3508455</v>
      </c>
      <c r="P57" s="62">
        <v>7</v>
      </c>
      <c r="Q57" s="62">
        <v>1</v>
      </c>
      <c r="R57" s="63">
        <f t="shared" si="4"/>
        <v>1470</v>
      </c>
      <c r="S57" s="63">
        <f t="shared" si="5"/>
        <v>650</v>
      </c>
      <c r="T57" s="102"/>
      <c r="U57" s="62">
        <v>9</v>
      </c>
      <c r="V57" s="62">
        <v>250</v>
      </c>
      <c r="W57" s="62">
        <v>400</v>
      </c>
      <c r="X57" s="62">
        <v>210</v>
      </c>
      <c r="Y57" s="62">
        <v>0</v>
      </c>
      <c r="Z57" s="62">
        <v>10</v>
      </c>
      <c r="AA57" s="62">
        <v>15</v>
      </c>
      <c r="AB57" s="62" t="s">
        <v>11</v>
      </c>
      <c r="AC57" s="69" t="s">
        <v>11</v>
      </c>
      <c r="AD57" s="62"/>
      <c r="AE57" s="62"/>
      <c r="AF57" s="62"/>
    </row>
    <row r="58" spans="1:32" ht="12.75">
      <c r="A58" s="67">
        <f t="shared" si="0"/>
        <v>89.75</v>
      </c>
      <c r="B58" s="1">
        <f t="shared" si="1"/>
        <v>67.5</v>
      </c>
      <c r="C58" s="67">
        <f t="shared" si="2"/>
        <v>203.88888888888889</v>
      </c>
      <c r="D58" s="67">
        <f t="shared" si="3"/>
        <v>157.25</v>
      </c>
      <c r="E58" s="105" t="s">
        <v>249</v>
      </c>
      <c r="F58" s="102"/>
      <c r="G58" s="102"/>
      <c r="H58" s="102"/>
      <c r="I58" s="102"/>
      <c r="J58" s="62">
        <v>0</v>
      </c>
      <c r="K58" s="62">
        <v>0</v>
      </c>
      <c r="L58" s="62">
        <v>0</v>
      </c>
      <c r="M58" s="62" t="s">
        <v>9</v>
      </c>
      <c r="N58" s="97" t="s">
        <v>8</v>
      </c>
      <c r="O58" s="119">
        <v>122152</v>
      </c>
      <c r="P58" s="62">
        <v>7</v>
      </c>
      <c r="Q58" s="62">
        <v>1</v>
      </c>
      <c r="R58" s="63">
        <f t="shared" si="4"/>
        <v>420</v>
      </c>
      <c r="S58" s="63">
        <f t="shared" si="5"/>
        <v>575</v>
      </c>
      <c r="T58" s="102"/>
      <c r="U58" s="62">
        <v>1</v>
      </c>
      <c r="V58" s="62">
        <v>225</v>
      </c>
      <c r="W58" s="62">
        <v>350</v>
      </c>
      <c r="X58" s="62">
        <v>60</v>
      </c>
      <c r="Y58" s="62">
        <v>0</v>
      </c>
      <c r="Z58" s="62">
        <v>0</v>
      </c>
      <c r="AA58" s="62">
        <v>0</v>
      </c>
      <c r="AB58" s="65" t="s">
        <v>249</v>
      </c>
      <c r="AC58" s="62"/>
      <c r="AD58" s="62"/>
      <c r="AE58" s="62"/>
      <c r="AF58" s="62"/>
    </row>
    <row r="59" spans="1:32" ht="12.75">
      <c r="A59" s="67">
        <f t="shared" si="0"/>
        <v>127.25</v>
      </c>
      <c r="B59" s="1">
        <f t="shared" si="1"/>
        <v>62.5</v>
      </c>
      <c r="C59" s="67">
        <f t="shared" si="2"/>
        <v>198.33333333333334</v>
      </c>
      <c r="D59" s="67">
        <f t="shared" si="3"/>
        <v>189.75</v>
      </c>
      <c r="E59" s="105" t="s">
        <v>249</v>
      </c>
      <c r="F59" s="102"/>
      <c r="G59" s="106" t="s">
        <v>11</v>
      </c>
      <c r="H59" s="102"/>
      <c r="I59" s="102"/>
      <c r="J59" s="62">
        <v>0</v>
      </c>
      <c r="K59" s="62">
        <v>0</v>
      </c>
      <c r="L59" s="62">
        <v>0</v>
      </c>
      <c r="M59" s="62" t="s">
        <v>10</v>
      </c>
      <c r="N59" s="97" t="s">
        <v>8</v>
      </c>
      <c r="O59" s="119">
        <v>435969</v>
      </c>
      <c r="P59" s="62">
        <v>9</v>
      </c>
      <c r="Q59" s="62">
        <v>1</v>
      </c>
      <c r="R59" s="63">
        <f t="shared" si="4"/>
        <v>720</v>
      </c>
      <c r="S59" s="63">
        <f t="shared" si="5"/>
        <v>525</v>
      </c>
      <c r="T59" s="102"/>
      <c r="U59" s="62">
        <v>6</v>
      </c>
      <c r="V59" s="62">
        <v>250</v>
      </c>
      <c r="W59" s="62">
        <v>275</v>
      </c>
      <c r="X59" s="62">
        <v>80</v>
      </c>
      <c r="Y59" s="62">
        <v>0</v>
      </c>
      <c r="Z59" s="62">
        <v>0</v>
      </c>
      <c r="AA59" s="62">
        <v>0</v>
      </c>
      <c r="AB59" s="65" t="s">
        <v>249</v>
      </c>
      <c r="AC59" s="62"/>
      <c r="AD59" s="70" t="s">
        <v>11</v>
      </c>
      <c r="AE59" s="62"/>
      <c r="AF59" s="62"/>
    </row>
    <row r="60" spans="1:32" ht="12.75">
      <c r="A60" s="67">
        <f t="shared" si="0"/>
        <v>67.5</v>
      </c>
      <c r="B60" s="1">
        <f t="shared" si="1"/>
        <v>85</v>
      </c>
      <c r="C60" s="67">
        <f t="shared" si="2"/>
        <v>190</v>
      </c>
      <c r="D60" s="67">
        <f t="shared" si="3"/>
        <v>152.5</v>
      </c>
      <c r="E60" s="100" t="s">
        <v>11</v>
      </c>
      <c r="F60" s="100"/>
      <c r="G60" s="100"/>
      <c r="H60" s="103" t="s">
        <v>11</v>
      </c>
      <c r="I60" s="100"/>
      <c r="J60" s="43">
        <v>0</v>
      </c>
      <c r="K60" s="43">
        <v>50</v>
      </c>
      <c r="L60" s="43">
        <v>10</v>
      </c>
      <c r="M60" s="43" t="s">
        <v>59</v>
      </c>
      <c r="N60" s="98" t="s">
        <v>58</v>
      </c>
      <c r="O60" s="121">
        <v>273707</v>
      </c>
      <c r="P60" s="43">
        <v>10</v>
      </c>
      <c r="Q60" s="43">
        <v>1</v>
      </c>
      <c r="R60" s="44">
        <f t="shared" si="4"/>
        <v>300</v>
      </c>
      <c r="S60" s="44">
        <f t="shared" si="5"/>
        <v>450</v>
      </c>
      <c r="T60" s="100"/>
      <c r="U60" s="43">
        <v>5</v>
      </c>
      <c r="V60" s="43">
        <v>375</v>
      </c>
      <c r="W60" s="43">
        <v>75</v>
      </c>
      <c r="X60" s="43">
        <v>30</v>
      </c>
      <c r="Y60" s="43">
        <v>0</v>
      </c>
      <c r="Z60" s="43">
        <v>50</v>
      </c>
      <c r="AA60" s="43">
        <v>10</v>
      </c>
      <c r="AB60" s="43" t="s">
        <v>11</v>
      </c>
      <c r="AC60" s="43"/>
      <c r="AD60" s="43"/>
      <c r="AE60" s="68" t="s">
        <v>11</v>
      </c>
      <c r="AF60" s="43"/>
    </row>
    <row r="61" spans="1:32" ht="12.75">
      <c r="A61" s="67">
        <f t="shared" si="0"/>
        <v>90.25</v>
      </c>
      <c r="B61" s="1">
        <f t="shared" si="1"/>
        <v>62.5</v>
      </c>
      <c r="C61" s="67">
        <f t="shared" si="2"/>
        <v>187.22222222222223</v>
      </c>
      <c r="D61" s="67">
        <f t="shared" si="3"/>
        <v>152.75</v>
      </c>
      <c r="E61" s="105" t="s">
        <v>249</v>
      </c>
      <c r="F61" s="100"/>
      <c r="G61" s="100"/>
      <c r="H61" s="100"/>
      <c r="I61" s="100"/>
      <c r="J61" s="43">
        <v>20</v>
      </c>
      <c r="K61" s="43">
        <v>0</v>
      </c>
      <c r="L61" s="43">
        <v>0</v>
      </c>
      <c r="M61" s="43" t="s">
        <v>57</v>
      </c>
      <c r="N61" s="98" t="s">
        <v>58</v>
      </c>
      <c r="O61" s="121">
        <v>0</v>
      </c>
      <c r="P61" s="43">
        <v>8</v>
      </c>
      <c r="Q61" s="43">
        <v>1</v>
      </c>
      <c r="R61" s="44">
        <f t="shared" si="4"/>
        <v>480</v>
      </c>
      <c r="S61" s="44">
        <f t="shared" si="5"/>
        <v>425</v>
      </c>
      <c r="T61" s="100"/>
      <c r="U61" s="43">
        <v>1</v>
      </c>
      <c r="V61" s="43">
        <v>150</v>
      </c>
      <c r="W61" s="43">
        <v>175</v>
      </c>
      <c r="X61" s="43">
        <v>60</v>
      </c>
      <c r="Y61" s="43">
        <v>20</v>
      </c>
      <c r="Z61" s="43">
        <v>0</v>
      </c>
      <c r="AA61" s="43">
        <v>0</v>
      </c>
      <c r="AB61" s="65" t="s">
        <v>249</v>
      </c>
      <c r="AC61" s="43"/>
      <c r="AD61" s="43"/>
      <c r="AE61" s="43"/>
      <c r="AF61" s="43"/>
    </row>
    <row r="62" spans="1:32" ht="12.75">
      <c r="A62" s="67">
        <f t="shared" si="0"/>
        <v>26.25</v>
      </c>
      <c r="B62" s="1">
        <f t="shared" si="1"/>
        <v>57.5</v>
      </c>
      <c r="C62" s="67">
        <f t="shared" si="2"/>
        <v>187.22222222222223</v>
      </c>
      <c r="D62" s="67">
        <f t="shared" si="3"/>
        <v>83.75</v>
      </c>
      <c r="E62" s="101" t="s">
        <v>11</v>
      </c>
      <c r="F62" s="101"/>
      <c r="G62" s="101"/>
      <c r="H62" s="101"/>
      <c r="I62" s="101"/>
      <c r="J62" s="60">
        <v>0</v>
      </c>
      <c r="K62" s="60">
        <v>10</v>
      </c>
      <c r="L62" s="60">
        <v>0</v>
      </c>
      <c r="M62" s="60" t="s">
        <v>74</v>
      </c>
      <c r="N62" s="96" t="s">
        <v>72</v>
      </c>
      <c r="O62" s="120">
        <v>130923</v>
      </c>
      <c r="P62" s="60">
        <v>12</v>
      </c>
      <c r="Q62" s="60">
        <v>1</v>
      </c>
      <c r="R62" s="61">
        <f t="shared" si="4"/>
        <v>0</v>
      </c>
      <c r="S62" s="61">
        <f t="shared" si="5"/>
        <v>425</v>
      </c>
      <c r="T62" s="101"/>
      <c r="U62" s="60">
        <v>4</v>
      </c>
      <c r="V62" s="60">
        <v>225</v>
      </c>
      <c r="W62" s="60">
        <v>200</v>
      </c>
      <c r="X62" s="60">
        <v>0</v>
      </c>
      <c r="Y62" s="60">
        <v>0</v>
      </c>
      <c r="Z62" s="60">
        <v>10</v>
      </c>
      <c r="AA62" s="60">
        <v>0</v>
      </c>
      <c r="AB62" s="60" t="s">
        <v>11</v>
      </c>
      <c r="AC62" s="60"/>
      <c r="AD62" s="60"/>
      <c r="AE62" s="60"/>
      <c r="AF62" s="60"/>
    </row>
    <row r="63" spans="1:32" ht="12.75">
      <c r="A63" s="67">
        <f t="shared" si="0"/>
        <v>87.75</v>
      </c>
      <c r="B63" s="1">
        <f t="shared" si="1"/>
        <v>52.5</v>
      </c>
      <c r="C63" s="67">
        <f t="shared" si="2"/>
        <v>181.66666666666666</v>
      </c>
      <c r="D63" s="67">
        <f t="shared" si="3"/>
        <v>140.25</v>
      </c>
      <c r="E63" s="105" t="s">
        <v>249</v>
      </c>
      <c r="F63" s="100"/>
      <c r="G63" s="100"/>
      <c r="H63" s="100"/>
      <c r="I63" s="100"/>
      <c r="J63" s="43">
        <v>10</v>
      </c>
      <c r="K63" s="43">
        <v>0</v>
      </c>
      <c r="L63" s="43">
        <v>0</v>
      </c>
      <c r="M63" s="43" t="s">
        <v>51</v>
      </c>
      <c r="N63" s="109" t="s">
        <v>52</v>
      </c>
      <c r="O63" s="121">
        <v>0</v>
      </c>
      <c r="P63" s="43">
        <v>8</v>
      </c>
      <c r="Q63" s="43">
        <v>1</v>
      </c>
      <c r="R63" s="44">
        <f t="shared" si="4"/>
        <v>480</v>
      </c>
      <c r="S63" s="44">
        <f t="shared" si="5"/>
        <v>375</v>
      </c>
      <c r="T63" s="100"/>
      <c r="U63" s="43">
        <v>1</v>
      </c>
      <c r="V63" s="43">
        <v>150</v>
      </c>
      <c r="W63" s="43">
        <v>175</v>
      </c>
      <c r="X63" s="43">
        <v>60</v>
      </c>
      <c r="Y63" s="43">
        <v>10</v>
      </c>
      <c r="Z63" s="43">
        <v>0</v>
      </c>
      <c r="AA63" s="43">
        <v>0</v>
      </c>
      <c r="AB63" s="65" t="s">
        <v>249</v>
      </c>
      <c r="AC63" s="43"/>
      <c r="AD63" s="43"/>
      <c r="AE63" s="43"/>
      <c r="AF63" s="43"/>
    </row>
    <row r="64" spans="1:32" ht="12.75">
      <c r="A64" s="67">
        <f t="shared" si="0"/>
        <v>87.75</v>
      </c>
      <c r="B64" s="1">
        <f t="shared" si="1"/>
        <v>47.5</v>
      </c>
      <c r="C64" s="67">
        <f t="shared" si="2"/>
        <v>181.66666666666666</v>
      </c>
      <c r="D64" s="67">
        <f t="shared" si="3"/>
        <v>135.25</v>
      </c>
      <c r="E64" s="105" t="s">
        <v>249</v>
      </c>
      <c r="F64" s="100"/>
      <c r="G64" s="100"/>
      <c r="H64" s="100"/>
      <c r="I64" s="100"/>
      <c r="J64" s="43">
        <v>0</v>
      </c>
      <c r="K64" s="43">
        <v>0</v>
      </c>
      <c r="L64" s="43">
        <v>0</v>
      </c>
      <c r="M64" s="43" t="s">
        <v>45</v>
      </c>
      <c r="N64" s="110" t="s">
        <v>46</v>
      </c>
      <c r="O64" s="121">
        <v>0</v>
      </c>
      <c r="P64" s="43">
        <v>8</v>
      </c>
      <c r="Q64" s="43">
        <v>1</v>
      </c>
      <c r="R64" s="44">
        <f t="shared" si="4"/>
        <v>480</v>
      </c>
      <c r="S64" s="44">
        <f t="shared" si="5"/>
        <v>375</v>
      </c>
      <c r="T64" s="100"/>
      <c r="U64" s="43">
        <v>1</v>
      </c>
      <c r="V64" s="43">
        <v>150</v>
      </c>
      <c r="W64" s="43">
        <v>225</v>
      </c>
      <c r="X64" s="43">
        <v>60</v>
      </c>
      <c r="Y64" s="43">
        <v>0</v>
      </c>
      <c r="Z64" s="43">
        <v>0</v>
      </c>
      <c r="AA64" s="43">
        <v>0</v>
      </c>
      <c r="AB64" s="65" t="s">
        <v>249</v>
      </c>
      <c r="AC64" s="43"/>
      <c r="AD64" s="43"/>
      <c r="AE64" s="43"/>
      <c r="AF64" s="43"/>
    </row>
    <row r="65" spans="1:32" ht="12.75">
      <c r="A65" s="67">
        <f t="shared" si="0"/>
        <v>78.5</v>
      </c>
      <c r="B65" s="1">
        <f t="shared" si="1"/>
        <v>45</v>
      </c>
      <c r="C65" s="67">
        <f t="shared" si="2"/>
        <v>178.88888888888889</v>
      </c>
      <c r="D65" s="67">
        <f t="shared" si="3"/>
        <v>123.5</v>
      </c>
      <c r="E65" s="100" t="s">
        <v>11</v>
      </c>
      <c r="F65" s="100"/>
      <c r="G65" s="100"/>
      <c r="H65" s="100"/>
      <c r="I65" s="100"/>
      <c r="J65" s="43">
        <v>0</v>
      </c>
      <c r="K65" s="43">
        <v>0</v>
      </c>
      <c r="L65" s="43">
        <v>0</v>
      </c>
      <c r="M65" s="43" t="s">
        <v>64</v>
      </c>
      <c r="N65" s="112" t="s">
        <v>65</v>
      </c>
      <c r="O65" s="121">
        <v>0</v>
      </c>
      <c r="P65" s="43">
        <v>7</v>
      </c>
      <c r="Q65" s="43">
        <v>1</v>
      </c>
      <c r="R65" s="44">
        <f t="shared" si="4"/>
        <v>420</v>
      </c>
      <c r="S65" s="44">
        <f t="shared" si="5"/>
        <v>350</v>
      </c>
      <c r="T65" s="100"/>
      <c r="U65" s="43">
        <v>1</v>
      </c>
      <c r="V65" s="43">
        <v>150</v>
      </c>
      <c r="W65" s="43">
        <v>200</v>
      </c>
      <c r="X65" s="43">
        <v>60</v>
      </c>
      <c r="Y65" s="43">
        <v>0</v>
      </c>
      <c r="Z65" s="43">
        <v>0</v>
      </c>
      <c r="AA65" s="43">
        <v>0</v>
      </c>
      <c r="AB65" s="43" t="s">
        <v>11</v>
      </c>
      <c r="AC65" s="43"/>
      <c r="AD65" s="43"/>
      <c r="AE65" s="43"/>
      <c r="AF65" s="43"/>
    </row>
    <row r="66" spans="1:32" ht="12.75">
      <c r="A66" s="67">
        <f t="shared" si="0"/>
        <v>81.16666666666666</v>
      </c>
      <c r="B66" s="1">
        <f t="shared" si="1"/>
        <v>50</v>
      </c>
      <c r="C66" s="67">
        <f t="shared" si="2"/>
        <v>178.88888888888889</v>
      </c>
      <c r="D66" s="67">
        <f t="shared" si="3"/>
        <v>131.16666666666666</v>
      </c>
      <c r="E66" s="100" t="s">
        <v>11</v>
      </c>
      <c r="F66" s="100"/>
      <c r="G66" s="100"/>
      <c r="H66" s="100"/>
      <c r="I66" s="100"/>
      <c r="J66" s="43">
        <v>0</v>
      </c>
      <c r="K66" s="43">
        <v>10</v>
      </c>
      <c r="L66" s="43">
        <v>0</v>
      </c>
      <c r="M66" s="43" t="s">
        <v>80</v>
      </c>
      <c r="N66" s="116" t="s">
        <v>245</v>
      </c>
      <c r="O66" s="121">
        <v>155234</v>
      </c>
      <c r="P66" s="43">
        <v>11</v>
      </c>
      <c r="Q66" s="43">
        <v>1</v>
      </c>
      <c r="R66" s="44">
        <f t="shared" si="4"/>
        <v>440</v>
      </c>
      <c r="S66" s="44">
        <f t="shared" si="5"/>
        <v>350</v>
      </c>
      <c r="T66" s="100"/>
      <c r="U66" s="43">
        <v>6</v>
      </c>
      <c r="V66" s="43">
        <v>200</v>
      </c>
      <c r="W66" s="43">
        <v>150</v>
      </c>
      <c r="X66" s="43">
        <v>40</v>
      </c>
      <c r="Y66" s="43">
        <v>0</v>
      </c>
      <c r="Z66" s="43">
        <v>10</v>
      </c>
      <c r="AA66" s="43">
        <v>0</v>
      </c>
      <c r="AB66" s="43" t="s">
        <v>11</v>
      </c>
      <c r="AC66" s="43"/>
      <c r="AD66" s="43"/>
      <c r="AE66" s="43"/>
      <c r="AF66" s="43"/>
    </row>
    <row r="67" spans="1:32" ht="12.75">
      <c r="A67" s="67">
        <f aca="true" t="shared" si="6" ref="A67:A75">(R67/7.5)+(S67/20)+Q67*5</f>
        <v>85.25</v>
      </c>
      <c r="B67" s="1">
        <f aca="true" t="shared" si="7" ref="B67:B75">(S67/10)+Q67*10+(Y67+Z67+AA67)/2</f>
        <v>42.5</v>
      </c>
      <c r="C67" s="67">
        <f aca="true" t="shared" si="8" ref="C67:C75">(260+(Q67-3)*60)+S67/9</f>
        <v>176.11111111111111</v>
      </c>
      <c r="D67" s="67">
        <f aca="true" t="shared" si="9" ref="D67:D75">A67+B67</f>
        <v>127.75</v>
      </c>
      <c r="E67" s="105" t="s">
        <v>249</v>
      </c>
      <c r="F67" s="102"/>
      <c r="G67" s="102"/>
      <c r="H67" s="102"/>
      <c r="I67" s="102"/>
      <c r="J67" s="62">
        <v>0</v>
      </c>
      <c r="K67" s="62">
        <v>0</v>
      </c>
      <c r="L67" s="62">
        <v>0</v>
      </c>
      <c r="M67" s="62" t="s">
        <v>7</v>
      </c>
      <c r="N67" s="97" t="s">
        <v>8</v>
      </c>
      <c r="O67" s="119">
        <v>0</v>
      </c>
      <c r="P67" s="62">
        <v>8</v>
      </c>
      <c r="Q67" s="62">
        <v>1</v>
      </c>
      <c r="R67" s="63">
        <f aca="true" t="shared" si="10" ref="R67:R75">X67*P67</f>
        <v>480</v>
      </c>
      <c r="S67" s="63">
        <f aca="true" t="shared" si="11" ref="S67:S75">V67+W67+(5*Y67)</f>
        <v>325</v>
      </c>
      <c r="T67" s="102"/>
      <c r="U67" s="62">
        <v>1</v>
      </c>
      <c r="V67" s="62">
        <v>150</v>
      </c>
      <c r="W67" s="62">
        <v>175</v>
      </c>
      <c r="X67" s="62">
        <v>60</v>
      </c>
      <c r="Y67" s="62">
        <v>0</v>
      </c>
      <c r="Z67" s="62">
        <v>0</v>
      </c>
      <c r="AA67" s="62">
        <v>0</v>
      </c>
      <c r="AB67" s="65" t="s">
        <v>249</v>
      </c>
      <c r="AC67" s="62"/>
      <c r="AD67" s="62"/>
      <c r="AE67" s="62"/>
      <c r="AF67" s="62"/>
    </row>
    <row r="68" spans="1:32" ht="12.75">
      <c r="A68" s="67">
        <f t="shared" si="6"/>
        <v>258.5</v>
      </c>
      <c r="B68" s="1">
        <f t="shared" si="7"/>
        <v>85</v>
      </c>
      <c r="C68" s="67">
        <f t="shared" si="8"/>
        <v>174.44444444444446</v>
      </c>
      <c r="D68" s="67">
        <f t="shared" si="9"/>
        <v>343.5</v>
      </c>
      <c r="E68" s="101" t="s">
        <v>11</v>
      </c>
      <c r="F68" s="101"/>
      <c r="G68" s="101"/>
      <c r="H68" s="101"/>
      <c r="I68" s="101"/>
      <c r="J68" s="60">
        <v>0</v>
      </c>
      <c r="K68" s="60">
        <v>0</v>
      </c>
      <c r="L68" s="60">
        <v>0</v>
      </c>
      <c r="M68" s="60" t="s">
        <v>73</v>
      </c>
      <c r="N68" s="96" t="s">
        <v>72</v>
      </c>
      <c r="O68" s="120">
        <v>1272250</v>
      </c>
      <c r="P68" s="60">
        <v>9</v>
      </c>
      <c r="Q68" s="60">
        <v>0</v>
      </c>
      <c r="R68" s="61">
        <f t="shared" si="10"/>
        <v>1620</v>
      </c>
      <c r="S68" s="61">
        <f t="shared" si="11"/>
        <v>850</v>
      </c>
      <c r="T68" s="101"/>
      <c r="U68" s="60">
        <v>8</v>
      </c>
      <c r="V68" s="60">
        <v>375</v>
      </c>
      <c r="W68" s="60">
        <v>475</v>
      </c>
      <c r="X68" s="60">
        <v>180</v>
      </c>
      <c r="Y68" s="60">
        <v>0</v>
      </c>
      <c r="Z68" s="60">
        <v>0</v>
      </c>
      <c r="AA68" s="60">
        <v>0</v>
      </c>
      <c r="AB68" s="60" t="s">
        <v>11</v>
      </c>
      <c r="AC68" s="60"/>
      <c r="AD68" s="60"/>
      <c r="AE68" s="60"/>
      <c r="AF68" s="60"/>
    </row>
    <row r="69" spans="1:32" ht="12.75">
      <c r="A69" s="67">
        <f t="shared" si="6"/>
        <v>92</v>
      </c>
      <c r="B69" s="1">
        <f t="shared" si="7"/>
        <v>47.5</v>
      </c>
      <c r="C69" s="67">
        <f t="shared" si="8"/>
        <v>173.33333333333334</v>
      </c>
      <c r="D69" s="67">
        <f t="shared" si="9"/>
        <v>139.5</v>
      </c>
      <c r="E69" s="105" t="s">
        <v>249</v>
      </c>
      <c r="F69" s="100"/>
      <c r="G69" s="100"/>
      <c r="H69" s="100"/>
      <c r="I69" s="100"/>
      <c r="J69" s="43">
        <v>0</v>
      </c>
      <c r="K69" s="43">
        <v>5</v>
      </c>
      <c r="L69" s="43">
        <v>10</v>
      </c>
      <c r="M69" s="43" t="s">
        <v>78</v>
      </c>
      <c r="N69" s="116" t="s">
        <v>245</v>
      </c>
      <c r="O69" s="121">
        <v>0</v>
      </c>
      <c r="P69" s="43">
        <v>9</v>
      </c>
      <c r="Q69" s="43">
        <v>1</v>
      </c>
      <c r="R69" s="44">
        <f t="shared" si="10"/>
        <v>540</v>
      </c>
      <c r="S69" s="44">
        <f t="shared" si="11"/>
        <v>300</v>
      </c>
      <c r="T69" s="100"/>
      <c r="U69" s="43">
        <v>1</v>
      </c>
      <c r="V69" s="43">
        <v>150</v>
      </c>
      <c r="W69" s="43">
        <v>150</v>
      </c>
      <c r="X69" s="43">
        <v>60</v>
      </c>
      <c r="Y69" s="43">
        <v>0</v>
      </c>
      <c r="Z69" s="43">
        <v>5</v>
      </c>
      <c r="AA69" s="43">
        <v>10</v>
      </c>
      <c r="AB69" s="65" t="s">
        <v>249</v>
      </c>
      <c r="AC69" s="43"/>
      <c r="AD69" s="43"/>
      <c r="AE69" s="43"/>
      <c r="AF69" s="43"/>
    </row>
    <row r="70" spans="1:32" ht="12.75">
      <c r="A70" s="67">
        <f t="shared" si="6"/>
        <v>92</v>
      </c>
      <c r="B70" s="1">
        <f t="shared" si="7"/>
        <v>40</v>
      </c>
      <c r="C70" s="67">
        <f t="shared" si="8"/>
        <v>173.33333333333334</v>
      </c>
      <c r="D70" s="67">
        <f t="shared" si="9"/>
        <v>132</v>
      </c>
      <c r="E70" s="105" t="s">
        <v>249</v>
      </c>
      <c r="F70" s="101"/>
      <c r="G70" s="101"/>
      <c r="H70" s="101"/>
      <c r="I70" s="101"/>
      <c r="J70" s="60">
        <v>0</v>
      </c>
      <c r="K70" s="60">
        <v>0</v>
      </c>
      <c r="L70" s="60">
        <v>0</v>
      </c>
      <c r="M70" s="60" t="s">
        <v>71</v>
      </c>
      <c r="N70" s="96" t="s">
        <v>72</v>
      </c>
      <c r="O70" s="120">
        <v>0</v>
      </c>
      <c r="P70" s="60">
        <v>9</v>
      </c>
      <c r="Q70" s="60">
        <v>1</v>
      </c>
      <c r="R70" s="61">
        <f t="shared" si="10"/>
        <v>540</v>
      </c>
      <c r="S70" s="61">
        <f t="shared" si="11"/>
        <v>300</v>
      </c>
      <c r="T70" s="101"/>
      <c r="U70" s="60">
        <v>1</v>
      </c>
      <c r="V70" s="60">
        <v>150</v>
      </c>
      <c r="W70" s="60">
        <v>150</v>
      </c>
      <c r="X70" s="60">
        <v>60</v>
      </c>
      <c r="Y70" s="60">
        <v>0</v>
      </c>
      <c r="Z70" s="60">
        <v>0</v>
      </c>
      <c r="AA70" s="60">
        <v>0</v>
      </c>
      <c r="AB70" s="65" t="s">
        <v>249</v>
      </c>
      <c r="AC70" s="60"/>
      <c r="AD70" s="60"/>
      <c r="AE70" s="60"/>
      <c r="AF70" s="60"/>
    </row>
    <row r="71" spans="1:32" ht="12.75">
      <c r="A71" s="67">
        <f t="shared" si="6"/>
        <v>92</v>
      </c>
      <c r="B71" s="1">
        <f t="shared" si="7"/>
        <v>40</v>
      </c>
      <c r="C71" s="67">
        <f t="shared" si="8"/>
        <v>173.33333333333334</v>
      </c>
      <c r="D71" s="67">
        <f t="shared" si="9"/>
        <v>132</v>
      </c>
      <c r="E71" s="101" t="s">
        <v>249</v>
      </c>
      <c r="F71" s="101"/>
      <c r="G71" s="101"/>
      <c r="H71" s="101"/>
      <c r="I71" s="101"/>
      <c r="J71" s="60">
        <v>0</v>
      </c>
      <c r="K71" s="60">
        <v>0</v>
      </c>
      <c r="L71" s="60">
        <v>0</v>
      </c>
      <c r="M71" s="60" t="s">
        <v>39</v>
      </c>
      <c r="N71" s="96" t="s">
        <v>40</v>
      </c>
      <c r="O71" s="120">
        <v>0</v>
      </c>
      <c r="P71" s="60">
        <v>9</v>
      </c>
      <c r="Q71" s="60">
        <v>1</v>
      </c>
      <c r="R71" s="61">
        <f t="shared" si="10"/>
        <v>540</v>
      </c>
      <c r="S71" s="61">
        <f t="shared" si="11"/>
        <v>300</v>
      </c>
      <c r="T71" s="101"/>
      <c r="U71" s="60">
        <v>1</v>
      </c>
      <c r="V71" s="60">
        <v>150</v>
      </c>
      <c r="W71" s="60">
        <v>150</v>
      </c>
      <c r="X71" s="60">
        <v>60</v>
      </c>
      <c r="Y71" s="60">
        <v>0</v>
      </c>
      <c r="Z71" s="60">
        <v>0</v>
      </c>
      <c r="AA71" s="60">
        <v>0</v>
      </c>
      <c r="AB71" s="60" t="s">
        <v>249</v>
      </c>
      <c r="AC71" s="60"/>
      <c r="AD71" s="60"/>
      <c r="AE71" s="60"/>
      <c r="AF71" s="60"/>
    </row>
    <row r="72" spans="1:32" ht="12.75">
      <c r="A72" s="67">
        <f t="shared" si="6"/>
        <v>69</v>
      </c>
      <c r="B72" s="1">
        <f t="shared" si="7"/>
        <v>30</v>
      </c>
      <c r="C72" s="67">
        <f t="shared" si="8"/>
        <v>162.22222222222223</v>
      </c>
      <c r="D72" s="67">
        <f t="shared" si="9"/>
        <v>99</v>
      </c>
      <c r="E72" s="105" t="s">
        <v>249</v>
      </c>
      <c r="F72" s="100"/>
      <c r="G72" s="100"/>
      <c r="H72" s="100"/>
      <c r="I72" s="100"/>
      <c r="J72" s="43">
        <v>0</v>
      </c>
      <c r="K72" s="43">
        <v>0</v>
      </c>
      <c r="L72" s="43">
        <v>0</v>
      </c>
      <c r="M72" s="111" t="s">
        <v>86</v>
      </c>
      <c r="N72" s="111" t="s">
        <v>87</v>
      </c>
      <c r="O72" s="123">
        <v>0</v>
      </c>
      <c r="P72" s="64">
        <v>9</v>
      </c>
      <c r="Q72" s="64">
        <v>1</v>
      </c>
      <c r="R72" s="124">
        <f t="shared" si="10"/>
        <v>405</v>
      </c>
      <c r="S72" s="124">
        <f t="shared" si="11"/>
        <v>200</v>
      </c>
      <c r="T72" s="125"/>
      <c r="U72" s="64">
        <v>0</v>
      </c>
      <c r="V72" s="64">
        <v>100</v>
      </c>
      <c r="W72" s="64">
        <v>100</v>
      </c>
      <c r="X72" s="64">
        <v>45</v>
      </c>
      <c r="Y72" s="64">
        <v>0</v>
      </c>
      <c r="Z72" s="64">
        <v>0</v>
      </c>
      <c r="AA72" s="64">
        <v>0</v>
      </c>
      <c r="AB72" s="65" t="s">
        <v>249</v>
      </c>
      <c r="AC72" s="43"/>
      <c r="AD72" s="43"/>
      <c r="AE72" s="43"/>
      <c r="AF72" s="43"/>
    </row>
    <row r="73" spans="1:32" ht="12.75">
      <c r="A73" s="67">
        <f t="shared" si="6"/>
        <v>68.33333333333334</v>
      </c>
      <c r="B73" s="1">
        <f t="shared" si="7"/>
        <v>80</v>
      </c>
      <c r="C73" s="67">
        <f t="shared" si="8"/>
        <v>162.22222222222223</v>
      </c>
      <c r="D73" s="67">
        <f t="shared" si="9"/>
        <v>148.33333333333334</v>
      </c>
      <c r="E73" s="100" t="s">
        <v>11</v>
      </c>
      <c r="F73" s="100"/>
      <c r="G73" s="106" t="s">
        <v>11</v>
      </c>
      <c r="H73" s="100"/>
      <c r="I73" s="100"/>
      <c r="J73" s="43">
        <v>0</v>
      </c>
      <c r="K73" s="43">
        <v>100</v>
      </c>
      <c r="L73" s="43">
        <v>0</v>
      </c>
      <c r="M73" s="43" t="s">
        <v>67</v>
      </c>
      <c r="N73" s="112" t="s">
        <v>65</v>
      </c>
      <c r="O73" s="121">
        <v>135366</v>
      </c>
      <c r="P73" s="43">
        <v>10</v>
      </c>
      <c r="Q73" s="43">
        <v>1</v>
      </c>
      <c r="R73" s="44">
        <f t="shared" si="10"/>
        <v>400</v>
      </c>
      <c r="S73" s="44">
        <f t="shared" si="11"/>
        <v>200</v>
      </c>
      <c r="T73" s="100"/>
      <c r="U73" s="43">
        <v>4</v>
      </c>
      <c r="V73" s="43">
        <v>75</v>
      </c>
      <c r="W73" s="43">
        <v>125</v>
      </c>
      <c r="X73" s="43">
        <v>40</v>
      </c>
      <c r="Y73" s="43">
        <v>0</v>
      </c>
      <c r="Z73" s="43">
        <v>100</v>
      </c>
      <c r="AA73" s="43">
        <v>0</v>
      </c>
      <c r="AB73" s="43" t="s">
        <v>11</v>
      </c>
      <c r="AC73" s="43"/>
      <c r="AD73" s="70" t="s">
        <v>11</v>
      </c>
      <c r="AE73" s="43"/>
      <c r="AF73" s="43"/>
    </row>
    <row r="74" spans="1:32" ht="12.75">
      <c r="A74" s="67">
        <f t="shared" si="6"/>
        <v>55.25</v>
      </c>
      <c r="B74" s="1">
        <f t="shared" si="7"/>
        <v>22.5</v>
      </c>
      <c r="C74" s="67">
        <f t="shared" si="8"/>
        <v>105</v>
      </c>
      <c r="D74" s="67">
        <f t="shared" si="9"/>
        <v>77.75</v>
      </c>
      <c r="E74" s="102" t="s">
        <v>11</v>
      </c>
      <c r="F74" s="102"/>
      <c r="G74" s="102"/>
      <c r="H74" s="102"/>
      <c r="I74" s="102"/>
      <c r="J74" s="62">
        <v>0</v>
      </c>
      <c r="K74" s="62">
        <v>0</v>
      </c>
      <c r="L74" s="62">
        <v>0</v>
      </c>
      <c r="M74" s="62" t="s">
        <v>21</v>
      </c>
      <c r="N74" s="97" t="s">
        <v>8</v>
      </c>
      <c r="O74" s="119">
        <v>125251</v>
      </c>
      <c r="P74" s="62">
        <v>11</v>
      </c>
      <c r="Q74" s="62">
        <v>0</v>
      </c>
      <c r="R74" s="63">
        <f t="shared" si="10"/>
        <v>330</v>
      </c>
      <c r="S74" s="63">
        <f t="shared" si="11"/>
        <v>225</v>
      </c>
      <c r="T74" s="102"/>
      <c r="U74" s="62">
        <v>1</v>
      </c>
      <c r="V74" s="62">
        <v>150</v>
      </c>
      <c r="W74" s="62">
        <v>75</v>
      </c>
      <c r="X74" s="62">
        <v>30</v>
      </c>
      <c r="Y74" s="62">
        <v>0</v>
      </c>
      <c r="Z74" s="62">
        <v>0</v>
      </c>
      <c r="AA74" s="62">
        <v>0</v>
      </c>
      <c r="AB74" s="62" t="s">
        <v>11</v>
      </c>
      <c r="AC74" s="62"/>
      <c r="AD74" s="62"/>
      <c r="AE74" s="62"/>
      <c r="AF74" s="62"/>
    </row>
    <row r="75" spans="1:32" ht="12.75">
      <c r="A75" s="67">
        <f t="shared" si="6"/>
        <v>9.666666666666668</v>
      </c>
      <c r="B75" s="1">
        <f t="shared" si="7"/>
        <v>10</v>
      </c>
      <c r="C75" s="67">
        <f t="shared" si="8"/>
        <v>91.11111111111111</v>
      </c>
      <c r="D75" s="67">
        <f t="shared" si="9"/>
        <v>19.666666666666668</v>
      </c>
      <c r="E75" s="105" t="s">
        <v>249</v>
      </c>
      <c r="F75" s="102"/>
      <c r="G75" s="102"/>
      <c r="H75" s="102"/>
      <c r="I75" s="102"/>
      <c r="J75" s="62">
        <v>0</v>
      </c>
      <c r="K75" s="62">
        <v>0</v>
      </c>
      <c r="L75" s="62">
        <v>0</v>
      </c>
      <c r="M75" s="62" t="s">
        <v>85</v>
      </c>
      <c r="N75" s="97" t="s">
        <v>8</v>
      </c>
      <c r="O75" s="119">
        <v>0</v>
      </c>
      <c r="P75" s="62">
        <v>7</v>
      </c>
      <c r="Q75" s="62">
        <v>0</v>
      </c>
      <c r="R75" s="63">
        <f t="shared" si="10"/>
        <v>35</v>
      </c>
      <c r="S75" s="63">
        <f t="shared" si="11"/>
        <v>100</v>
      </c>
      <c r="T75" s="102"/>
      <c r="U75" s="62">
        <v>1</v>
      </c>
      <c r="V75" s="62">
        <v>50</v>
      </c>
      <c r="W75" s="62">
        <v>50</v>
      </c>
      <c r="X75" s="62">
        <v>5</v>
      </c>
      <c r="Y75" s="62">
        <v>0</v>
      </c>
      <c r="Z75" s="62">
        <v>0</v>
      </c>
      <c r="AA75" s="62">
        <v>0</v>
      </c>
      <c r="AB75" s="65" t="s">
        <v>249</v>
      </c>
      <c r="AC75" s="62"/>
      <c r="AD75" s="62"/>
      <c r="AE75" s="62"/>
      <c r="AF75" s="62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D59"/>
  <sheetViews>
    <sheetView workbookViewId="0" topLeftCell="A22">
      <selection activeCell="C57" sqref="C57"/>
    </sheetView>
  </sheetViews>
  <sheetFormatPr defaultColWidth="9.140625" defaultRowHeight="12.75"/>
  <cols>
    <col min="2" max="2" width="9.140625" style="1" customWidth="1"/>
    <col min="3" max="3" width="13.140625" style="1" customWidth="1"/>
    <col min="4" max="4" width="25.8515625" style="1" customWidth="1"/>
  </cols>
  <sheetData>
    <row r="3" spans="2:4" s="2" customFormat="1" ht="17.25">
      <c r="B3" s="3" t="s">
        <v>93</v>
      </c>
      <c r="C3" s="6"/>
      <c r="D3" s="6"/>
    </row>
    <row r="4" spans="2:4" s="2" customFormat="1" ht="17.25">
      <c r="B4" s="4"/>
      <c r="C4" s="6"/>
      <c r="D4" s="6"/>
    </row>
    <row r="5" spans="2:4" s="2" customFormat="1" ht="12.75">
      <c r="B5" s="5" t="s">
        <v>94</v>
      </c>
      <c r="C5" s="5" t="s">
        <v>95</v>
      </c>
      <c r="D5" s="5" t="s">
        <v>96</v>
      </c>
    </row>
    <row r="6" spans="2:4" s="2" customFormat="1" ht="12.75">
      <c r="B6" s="7">
        <v>1</v>
      </c>
      <c r="C6" s="7">
        <v>0</v>
      </c>
      <c r="D6" s="7" t="s">
        <v>97</v>
      </c>
    </row>
    <row r="7" spans="2:4" s="2" customFormat="1" ht="12.75">
      <c r="B7" s="7">
        <v>2</v>
      </c>
      <c r="C7" s="7">
        <v>25</v>
      </c>
      <c r="D7" s="7" t="s">
        <v>98</v>
      </c>
    </row>
    <row r="8" spans="2:4" s="2" customFormat="1" ht="12.75">
      <c r="B8" s="7">
        <v>3</v>
      </c>
      <c r="C8" s="7">
        <v>116</v>
      </c>
      <c r="D8" s="7" t="s">
        <v>99</v>
      </c>
    </row>
    <row r="9" spans="2:4" s="2" customFormat="1" ht="12.75">
      <c r="B9" s="7">
        <v>4</v>
      </c>
      <c r="C9" s="7">
        <v>294</v>
      </c>
      <c r="D9" s="7" t="s">
        <v>100</v>
      </c>
    </row>
    <row r="10" spans="2:4" s="2" customFormat="1" ht="12.75">
      <c r="B10" s="7">
        <v>5</v>
      </c>
      <c r="C10" s="7">
        <v>589</v>
      </c>
      <c r="D10" s="7" t="s">
        <v>101</v>
      </c>
    </row>
    <row r="11" spans="2:4" s="2" customFormat="1" ht="12.75">
      <c r="B11" s="7">
        <v>6</v>
      </c>
      <c r="C11" s="7">
        <v>1016</v>
      </c>
      <c r="D11" s="7" t="s">
        <v>102</v>
      </c>
    </row>
    <row r="12" spans="2:4" s="2" customFormat="1" ht="12.75">
      <c r="B12" s="7">
        <v>7</v>
      </c>
      <c r="C12" s="7">
        <v>1600</v>
      </c>
      <c r="D12" s="7" t="s">
        <v>103</v>
      </c>
    </row>
    <row r="13" spans="2:4" s="2" customFormat="1" ht="12.75">
      <c r="B13" s="7">
        <v>8</v>
      </c>
      <c r="C13" s="7">
        <v>2360</v>
      </c>
      <c r="D13" s="7" t="s">
        <v>104</v>
      </c>
    </row>
    <row r="14" spans="2:4" s="2" customFormat="1" ht="12.75">
      <c r="B14" s="7">
        <v>9</v>
      </c>
      <c r="C14" s="7">
        <v>3318</v>
      </c>
      <c r="D14" s="7" t="s">
        <v>105</v>
      </c>
    </row>
    <row r="15" spans="2:4" s="2" customFormat="1" ht="12.75">
      <c r="B15" s="7">
        <v>10</v>
      </c>
      <c r="C15" s="7">
        <v>4517</v>
      </c>
      <c r="D15" s="7" t="s">
        <v>106</v>
      </c>
    </row>
    <row r="16" spans="2:4" s="2" customFormat="1" ht="12.75">
      <c r="B16" s="7">
        <v>11</v>
      </c>
      <c r="C16" s="7">
        <v>5962</v>
      </c>
      <c r="D16" s="7" t="s">
        <v>107</v>
      </c>
    </row>
    <row r="17" spans="2:4" s="2" customFormat="1" ht="12.75">
      <c r="B17" s="7">
        <v>12</v>
      </c>
      <c r="C17" s="7">
        <v>7673</v>
      </c>
      <c r="D17" s="7" t="s">
        <v>108</v>
      </c>
    </row>
    <row r="18" spans="2:4" s="2" customFormat="1" ht="12.75">
      <c r="B18" s="7">
        <v>13</v>
      </c>
      <c r="C18" s="7">
        <v>9674</v>
      </c>
      <c r="D18" s="7" t="s">
        <v>109</v>
      </c>
    </row>
    <row r="19" spans="2:4" s="2" customFormat="1" ht="12.75">
      <c r="B19" s="7">
        <v>14</v>
      </c>
      <c r="C19" s="7">
        <v>11986</v>
      </c>
      <c r="D19" s="7" t="s">
        <v>110</v>
      </c>
    </row>
    <row r="20" spans="2:4" s="2" customFormat="1" ht="12.75">
      <c r="B20" s="7">
        <v>15</v>
      </c>
      <c r="C20" s="7">
        <v>14663</v>
      </c>
      <c r="D20" s="7" t="s">
        <v>111</v>
      </c>
    </row>
    <row r="21" spans="2:4" s="2" customFormat="1" ht="12.75">
      <c r="B21" s="7">
        <v>16</v>
      </c>
      <c r="C21" s="7">
        <v>17696</v>
      </c>
      <c r="D21" s="7" t="s">
        <v>112</v>
      </c>
    </row>
    <row r="22" spans="2:4" s="2" customFormat="1" ht="12.75">
      <c r="B22" s="7">
        <v>17</v>
      </c>
      <c r="C22" s="7">
        <v>21109</v>
      </c>
      <c r="D22" s="7" t="s">
        <v>113</v>
      </c>
    </row>
    <row r="23" spans="2:4" s="2" customFormat="1" ht="12.75">
      <c r="B23" s="7">
        <v>18</v>
      </c>
      <c r="C23" s="7">
        <v>24923</v>
      </c>
      <c r="D23" s="7" t="s">
        <v>114</v>
      </c>
    </row>
    <row r="24" spans="2:4" s="2" customFormat="1" ht="12.75">
      <c r="B24" s="7">
        <v>19</v>
      </c>
      <c r="C24" s="7">
        <v>29160</v>
      </c>
      <c r="D24" s="7" t="s">
        <v>115</v>
      </c>
    </row>
    <row r="25" spans="2:4" s="2" customFormat="1" ht="12.75">
      <c r="B25" s="7">
        <v>20</v>
      </c>
      <c r="C25" s="7">
        <v>33885</v>
      </c>
      <c r="D25" s="7" t="s">
        <v>116</v>
      </c>
    </row>
    <row r="26" spans="2:4" s="2" customFormat="1" ht="12.75">
      <c r="B26" s="7">
        <v>21</v>
      </c>
      <c r="C26" s="7">
        <v>39080</v>
      </c>
      <c r="D26" s="7" t="s">
        <v>117</v>
      </c>
    </row>
    <row r="27" spans="2:4" s="2" customFormat="1" ht="12.75">
      <c r="B27" s="7">
        <v>22</v>
      </c>
      <c r="C27" s="7">
        <v>44765</v>
      </c>
      <c r="D27" s="7" t="s">
        <v>118</v>
      </c>
    </row>
    <row r="28" spans="2:4" s="2" customFormat="1" ht="12.75">
      <c r="B28" s="7">
        <v>23</v>
      </c>
      <c r="C28" s="7">
        <v>50964</v>
      </c>
      <c r="D28" s="7" t="s">
        <v>119</v>
      </c>
    </row>
    <row r="29" spans="2:4" s="2" customFormat="1" ht="12.75">
      <c r="B29" s="7">
        <v>24</v>
      </c>
      <c r="C29" s="7">
        <v>57698</v>
      </c>
      <c r="D29" s="7" t="s">
        <v>120</v>
      </c>
    </row>
    <row r="30" spans="2:4" s="2" customFormat="1" ht="12.75">
      <c r="B30" s="7">
        <v>25</v>
      </c>
      <c r="C30" s="7">
        <v>65045</v>
      </c>
      <c r="D30" s="7" t="s">
        <v>121</v>
      </c>
    </row>
    <row r="31" spans="2:4" s="2" customFormat="1" ht="12.75">
      <c r="B31" s="7">
        <v>26</v>
      </c>
      <c r="C31" s="7">
        <v>72972</v>
      </c>
      <c r="D31" s="7" t="s">
        <v>122</v>
      </c>
    </row>
    <row r="32" spans="2:4" s="2" customFormat="1" ht="12.75">
      <c r="B32" s="7">
        <v>27</v>
      </c>
      <c r="C32" s="7">
        <v>81503</v>
      </c>
      <c r="D32" s="7" t="s">
        <v>123</v>
      </c>
    </row>
    <row r="33" spans="2:4" s="2" customFormat="1" ht="12.75">
      <c r="B33" s="7">
        <v>28</v>
      </c>
      <c r="C33" s="7">
        <v>90659</v>
      </c>
      <c r="D33" s="7" t="s">
        <v>124</v>
      </c>
    </row>
    <row r="34" spans="2:4" s="2" customFormat="1" ht="12.75">
      <c r="B34" s="7">
        <v>29</v>
      </c>
      <c r="C34" s="7">
        <v>100462</v>
      </c>
      <c r="D34" s="7" t="s">
        <v>125</v>
      </c>
    </row>
    <row r="35" spans="2:4" s="2" customFormat="1" ht="12.75">
      <c r="B35" s="7">
        <v>30</v>
      </c>
      <c r="C35" s="7">
        <v>111001</v>
      </c>
      <c r="D35" s="7" t="s">
        <v>126</v>
      </c>
    </row>
    <row r="36" spans="2:4" s="2" customFormat="1" ht="12.75">
      <c r="B36" s="7">
        <v>31</v>
      </c>
      <c r="C36" s="7">
        <v>122234</v>
      </c>
      <c r="D36" s="7" t="s">
        <v>127</v>
      </c>
    </row>
    <row r="37" spans="2:4" s="2" customFormat="1" ht="12.75">
      <c r="B37" s="7">
        <v>32</v>
      </c>
      <c r="C37" s="7">
        <v>134181</v>
      </c>
      <c r="D37" s="7" t="s">
        <v>128</v>
      </c>
    </row>
    <row r="38" spans="2:4" s="2" customFormat="1" ht="12.75">
      <c r="B38" s="7">
        <v>33</v>
      </c>
      <c r="C38" s="7">
        <v>146865</v>
      </c>
      <c r="D38" s="7" t="s">
        <v>129</v>
      </c>
    </row>
    <row r="39" spans="2:4" s="2" customFormat="1" ht="12.75">
      <c r="B39" s="7">
        <v>34</v>
      </c>
      <c r="C39" s="7">
        <v>160310</v>
      </c>
      <c r="D39" s="7" t="s">
        <v>130</v>
      </c>
    </row>
    <row r="40" spans="2:4" s="2" customFormat="1" ht="12.75">
      <c r="B40" s="7">
        <v>35</v>
      </c>
      <c r="C40" s="7">
        <v>174615</v>
      </c>
      <c r="D40" s="7" t="s">
        <v>131</v>
      </c>
    </row>
    <row r="41" spans="2:4" s="2" customFormat="1" ht="12.75">
      <c r="B41" s="7">
        <v>36</v>
      </c>
      <c r="C41" s="7">
        <v>189724</v>
      </c>
      <c r="D41" s="7" t="s">
        <v>132</v>
      </c>
    </row>
    <row r="42" spans="2:4" s="2" customFormat="1" ht="12.75">
      <c r="B42" s="7">
        <v>37</v>
      </c>
      <c r="C42" s="7">
        <v>205660</v>
      </c>
      <c r="D42" s="7" t="s">
        <v>133</v>
      </c>
    </row>
    <row r="43" spans="2:4" s="2" customFormat="1" ht="12.75">
      <c r="B43" s="7">
        <v>38</v>
      </c>
      <c r="C43" s="7">
        <v>222450</v>
      </c>
      <c r="D43" s="7" t="s">
        <v>134</v>
      </c>
    </row>
    <row r="44" spans="2:4" s="2" customFormat="1" ht="12.75">
      <c r="B44" s="7">
        <v>39</v>
      </c>
      <c r="C44" s="7">
        <v>240104</v>
      </c>
      <c r="D44" s="7" t="s">
        <v>135</v>
      </c>
    </row>
    <row r="45" spans="2:4" s="2" customFormat="1" ht="12.75">
      <c r="B45" s="7">
        <v>40</v>
      </c>
      <c r="C45" s="7">
        <v>258745</v>
      </c>
      <c r="D45" s="7" t="s">
        <v>136</v>
      </c>
    </row>
    <row r="46" spans="2:4" s="2" customFormat="1" ht="12.75">
      <c r="B46" s="7">
        <v>41</v>
      </c>
      <c r="C46" s="7">
        <v>278304</v>
      </c>
      <c r="D46" s="7" t="s">
        <v>137</v>
      </c>
    </row>
    <row r="47" spans="2:4" s="2" customFormat="1" ht="12.75">
      <c r="B47" s="7">
        <v>42</v>
      </c>
      <c r="C47" s="7">
        <v>298801</v>
      </c>
      <c r="D47" s="7" t="s">
        <v>138</v>
      </c>
    </row>
    <row r="48" spans="2:4" s="2" customFormat="1" ht="12.75">
      <c r="B48" s="7">
        <v>43</v>
      </c>
      <c r="C48" s="7">
        <v>320260</v>
      </c>
      <c r="D48" s="7" t="s">
        <v>139</v>
      </c>
    </row>
    <row r="49" spans="2:4" s="2" customFormat="1" ht="12.75">
      <c r="B49" s="7">
        <v>44</v>
      </c>
      <c r="C49" s="7">
        <v>342700</v>
      </c>
      <c r="D49" s="7" t="s">
        <v>140</v>
      </c>
    </row>
    <row r="50" spans="2:4" s="2" customFormat="1" ht="12.75">
      <c r="B50" s="7">
        <v>45</v>
      </c>
      <c r="C50" s="7">
        <v>366255</v>
      </c>
      <c r="D50" s="7" t="s">
        <v>141</v>
      </c>
    </row>
    <row r="51" spans="2:4" s="2" customFormat="1" ht="12.75">
      <c r="B51" s="7">
        <v>46</v>
      </c>
      <c r="C51" s="7">
        <v>390830</v>
      </c>
      <c r="D51" s="7" t="s">
        <v>142</v>
      </c>
    </row>
    <row r="52" spans="2:4" s="2" customFormat="1" ht="12.75">
      <c r="B52" s="7">
        <v>47</v>
      </c>
      <c r="C52" s="7">
        <v>416463</v>
      </c>
      <c r="D52" s="7" t="s">
        <v>143</v>
      </c>
    </row>
    <row r="53" spans="2:4" s="2" customFormat="1" ht="12.75">
      <c r="B53" s="7">
        <v>48</v>
      </c>
      <c r="C53" s="7">
        <v>443167</v>
      </c>
      <c r="D53" s="7" t="s">
        <v>144</v>
      </c>
    </row>
    <row r="54" spans="2:4" s="2" customFormat="1" ht="12.75">
      <c r="B54" s="7">
        <v>49</v>
      </c>
      <c r="C54" s="7">
        <v>470970</v>
      </c>
      <c r="D54" s="7" t="s">
        <v>145</v>
      </c>
    </row>
    <row r="55" spans="2:4" s="2" customFormat="1" ht="12.75">
      <c r="B55" s="7">
        <v>50</v>
      </c>
      <c r="C55" s="7">
        <v>500000</v>
      </c>
      <c r="D55" s="7" t="s">
        <v>146</v>
      </c>
    </row>
    <row r="56" spans="2:4" s="2" customFormat="1" ht="12.75">
      <c r="B56" s="6"/>
      <c r="C56" s="6"/>
      <c r="D56" s="6"/>
    </row>
    <row r="57" spans="2:4" s="2" customFormat="1" ht="12.75">
      <c r="B57" s="6"/>
      <c r="C57" s="6"/>
      <c r="D57" s="6"/>
    </row>
    <row r="58" spans="2:4" s="2" customFormat="1" ht="12.75">
      <c r="B58" s="6"/>
      <c r="C58" s="6"/>
      <c r="D58" s="6"/>
    </row>
    <row r="59" spans="2:4" s="2" customFormat="1" ht="12.75">
      <c r="B59" s="6"/>
      <c r="C59" s="6"/>
      <c r="D59" s="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McLennan</dc:creator>
  <cp:keywords/>
  <dc:description/>
  <cp:lastModifiedBy>Rex</cp:lastModifiedBy>
  <cp:lastPrinted>2003-07-09T02:51:57Z</cp:lastPrinted>
  <dcterms:created xsi:type="dcterms:W3CDTF">2003-03-20T18:30:13Z</dcterms:created>
  <dcterms:modified xsi:type="dcterms:W3CDTF">2004-07-22T03:31:09Z</dcterms:modified>
  <cp:category/>
  <cp:version/>
  <cp:contentType/>
  <cp:contentStatus/>
</cp:coreProperties>
</file>